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355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2"/>
  <c r="B32"/>
  <c r="N32"/>
  <c r="A30"/>
  <c r="B23"/>
  <c r="D23"/>
  <c r="F23"/>
  <c r="K32"/>
  <c r="J32"/>
  <c r="H3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M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20" s="1"/>
  <c r="M21" s="1"/>
  <c r="M22" s="1"/>
  <c r="M23" s="1"/>
  <c r="M24" s="1"/>
  <c r="M26" s="1"/>
  <c r="M27" s="1"/>
  <c r="M28" s="1"/>
  <c r="M29" s="1"/>
  <c r="M30" s="1"/>
  <c r="B15" l="1"/>
  <c r="B16"/>
  <c r="B17"/>
  <c r="B18"/>
  <c r="B19"/>
  <c r="B20"/>
  <c r="B21"/>
  <c r="B22"/>
  <c r="B24"/>
  <c r="B25"/>
  <c r="B26"/>
  <c r="B27"/>
  <c r="B28"/>
  <c r="B29"/>
  <c r="B30"/>
  <c r="B14"/>
  <c r="D15"/>
  <c r="D16"/>
  <c r="D17"/>
  <c r="D18"/>
  <c r="D19"/>
  <c r="D20"/>
  <c r="D21"/>
  <c r="D22"/>
  <c r="D24"/>
  <c r="D25"/>
  <c r="D26"/>
  <c r="D27"/>
  <c r="D28"/>
  <c r="D29"/>
  <c r="D30"/>
  <c r="D14"/>
  <c r="F15"/>
  <c r="F16"/>
  <c r="F32" s="1"/>
  <c r="F17"/>
  <c r="F18"/>
  <c r="F19"/>
  <c r="F20"/>
  <c r="F21"/>
  <c r="F22"/>
  <c r="F24"/>
  <c r="F25"/>
  <c r="F26"/>
  <c r="F27"/>
  <c r="F28"/>
  <c r="F29"/>
  <c r="F30"/>
  <c r="F14"/>
  <c r="D32" l="1"/>
  <c r="O29"/>
  <c r="P29" s="1"/>
  <c r="O27"/>
  <c r="P27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7"/>
  <c r="P7" s="1"/>
  <c r="O3"/>
  <c r="P3" s="1"/>
  <c r="O4"/>
  <c r="P4" s="1"/>
  <c r="O2"/>
  <c r="P2" s="1"/>
  <c r="D3"/>
  <c r="D4" s="1"/>
  <c r="D2"/>
  <c r="D8"/>
  <c r="D9" s="1"/>
  <c r="D6"/>
  <c r="D7" s="1"/>
  <c r="B8"/>
  <c r="B9" s="1"/>
  <c r="F8"/>
  <c r="F9" s="1"/>
  <c r="B6"/>
  <c r="B7" s="1"/>
  <c r="F6"/>
  <c r="F7" s="1"/>
  <c r="B3"/>
  <c r="B4" s="1"/>
  <c r="F3"/>
  <c r="F4" s="1"/>
  <c r="B2"/>
  <c r="F2"/>
  <c r="O32" l="1"/>
  <c r="P32"/>
  <c r="K34"/>
  <c r="J34"/>
  <c r="F37"/>
  <c r="F33"/>
  <c r="F35"/>
  <c r="D35"/>
  <c r="D33"/>
  <c r="D37"/>
  <c r="B37"/>
  <c r="B35"/>
  <c r="B33"/>
</calcChain>
</file>

<file path=xl/sharedStrings.xml><?xml version="1.0" encoding="utf-8"?>
<sst xmlns="http://schemas.openxmlformats.org/spreadsheetml/2006/main" count="14" uniqueCount="13">
  <si>
    <t>собств</t>
  </si>
  <si>
    <t>участ</t>
  </si>
  <si>
    <t>сотка</t>
  </si>
  <si>
    <t>По ФЭО приложение 7</t>
  </si>
  <si>
    <t>Мин</t>
  </si>
  <si>
    <t>Макс</t>
  </si>
  <si>
    <t>По бюллетеню</t>
  </si>
  <si>
    <t>Целевой</t>
  </si>
  <si>
    <t>Вода</t>
  </si>
  <si>
    <t>Без альтернативы</t>
  </si>
  <si>
    <t>Проверка</t>
  </si>
  <si>
    <t>п.ФЭО</t>
  </si>
  <si>
    <t>п.Бюллет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</si>
</sst>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Font="1"/>
    <xf numFmtId="3" fontId="1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1" fontId="3" fillId="0" borderId="0" xfId="0" applyNumberFormat="1" applyFont="1"/>
    <xf numFmtId="3" fontId="0" fillId="0" borderId="0" xfId="0" applyNumberFormat="1" applyFont="1"/>
    <xf numFmtId="0" fontId="2" fillId="2" borderId="2" xfId="0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 applyFont="1" applyFill="1" applyBorder="1"/>
    <xf numFmtId="2" fontId="0" fillId="0" borderId="0" xfId="0" applyNumberFormat="1" applyFont="1"/>
    <xf numFmtId="2" fontId="0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13" workbookViewId="0">
      <selection activeCell="P7" sqref="P7"/>
    </sheetView>
  </sheetViews>
  <sheetFormatPr defaultRowHeight="15"/>
  <cols>
    <col min="1" max="1" width="9.140625" style="4"/>
    <col min="2" max="2" width="10" style="4" customWidth="1"/>
    <col min="3" max="3" width="10.140625" style="4" customWidth="1"/>
    <col min="4" max="4" width="10" style="4" customWidth="1"/>
    <col min="6" max="6" width="10.140625" style="4" bestFit="1" customWidth="1"/>
    <col min="7" max="13" width="9.140625" style="4"/>
    <col min="14" max="16" width="10.140625" style="4" bestFit="1" customWidth="1"/>
    <col min="17" max="16384" width="9.140625" style="4"/>
  </cols>
  <sheetData>
    <row r="1" spans="1:18" ht="15.75" thickBot="1">
      <c r="A1" t="s">
        <v>12</v>
      </c>
      <c r="B1" t="s">
        <v>5</v>
      </c>
      <c r="C1" t="s">
        <v>6</v>
      </c>
      <c r="F1" t="s">
        <v>4</v>
      </c>
      <c r="L1" t="s">
        <v>12</v>
      </c>
      <c r="M1" t="s">
        <v>11</v>
      </c>
      <c r="N1" t="s">
        <v>3</v>
      </c>
      <c r="R1" t="s">
        <v>10</v>
      </c>
    </row>
    <row r="2" spans="1:18" ht="16.5" thickBot="1">
      <c r="A2" s="4">
        <v>1</v>
      </c>
      <c r="B2" s="6">
        <f>15000*12</f>
        <v>180000</v>
      </c>
      <c r="D2" s="6">
        <f>15000*12</f>
        <v>180000</v>
      </c>
      <c r="F2" s="5">
        <f>10000*12</f>
        <v>120000</v>
      </c>
      <c r="L2" s="17">
        <v>12.01</v>
      </c>
      <c r="M2" s="4">
        <v>1</v>
      </c>
      <c r="N2" s="6">
        <v>15000</v>
      </c>
      <c r="O2" s="11">
        <f>N2</f>
        <v>15000</v>
      </c>
      <c r="P2" s="11">
        <f>O2</f>
        <v>15000</v>
      </c>
      <c r="R2" s="4">
        <f>SUMIF(A:A,L2,B:B)/N2</f>
        <v>1</v>
      </c>
    </row>
    <row r="3" spans="1:18" ht="16.5" thickBot="1">
      <c r="A3" s="4">
        <v>2</v>
      </c>
      <c r="B3" s="6">
        <f>30000*12</f>
        <v>360000</v>
      </c>
      <c r="D3" s="6">
        <f>20000*12</f>
        <v>240000</v>
      </c>
      <c r="F3" s="6">
        <f>12500*12</f>
        <v>150000</v>
      </c>
      <c r="L3" s="17">
        <v>12.02</v>
      </c>
      <c r="M3" s="4">
        <f>M2+1</f>
        <v>2</v>
      </c>
      <c r="N3" s="6">
        <v>4500</v>
      </c>
      <c r="O3" s="11">
        <f t="shared" ref="O3:P3" si="0">N3</f>
        <v>4500</v>
      </c>
      <c r="P3" s="11">
        <f t="shared" si="0"/>
        <v>4500</v>
      </c>
      <c r="R3" s="4">
        <f t="shared" ref="R3:R30" si="1">SUMIF(A:A,L3,B:B)/N3</f>
        <v>1</v>
      </c>
    </row>
    <row r="4" spans="1:18" ht="16.5" thickBot="1">
      <c r="A4" s="4">
        <v>3</v>
      </c>
      <c r="B4" s="7">
        <f>B3*0.42</f>
        <v>151200</v>
      </c>
      <c r="C4" s="14"/>
      <c r="D4" s="7">
        <f>D3*0.42</f>
        <v>100800</v>
      </c>
      <c r="F4" s="7">
        <f>F3*0.42</f>
        <v>63000</v>
      </c>
      <c r="L4" s="17">
        <v>10</v>
      </c>
      <c r="M4" s="4">
        <f t="shared" ref="M4:M30" si="2">M3+1</f>
        <v>3</v>
      </c>
      <c r="N4" s="6">
        <v>11520</v>
      </c>
      <c r="O4" s="11">
        <f t="shared" ref="O4:P4" si="3">N4</f>
        <v>11520</v>
      </c>
      <c r="P4" s="11">
        <f t="shared" si="3"/>
        <v>11520</v>
      </c>
      <c r="R4" s="4">
        <f t="shared" si="1"/>
        <v>1</v>
      </c>
    </row>
    <row r="5" spans="1:18" ht="16.5" thickBot="1">
      <c r="A5" s="16">
        <v>4</v>
      </c>
      <c r="B5" s="6">
        <v>18000</v>
      </c>
      <c r="C5" s="14"/>
      <c r="D5" s="6">
        <v>18000</v>
      </c>
      <c r="F5" s="6">
        <v>18000</v>
      </c>
      <c r="L5" s="17">
        <v>1</v>
      </c>
      <c r="M5" s="4">
        <f t="shared" si="2"/>
        <v>4</v>
      </c>
      <c r="N5" s="6">
        <v>180000</v>
      </c>
      <c r="O5" s="6">
        <v>120000</v>
      </c>
      <c r="P5" s="6">
        <v>120000</v>
      </c>
      <c r="R5" s="4">
        <f t="shared" si="1"/>
        <v>1</v>
      </c>
    </row>
    <row r="6" spans="1:18" ht="16.5" thickBot="1">
      <c r="A6" s="16">
        <v>5</v>
      </c>
      <c r="B6" s="8">
        <f>5000*12</f>
        <v>60000</v>
      </c>
      <c r="C6" s="14"/>
      <c r="D6" s="8">
        <f>5000*12</f>
        <v>60000</v>
      </c>
      <c r="F6" s="8">
        <f>5000*12</f>
        <v>60000</v>
      </c>
      <c r="L6" s="17">
        <v>2</v>
      </c>
      <c r="M6" s="4">
        <f t="shared" si="2"/>
        <v>5</v>
      </c>
      <c r="N6" s="6">
        <v>360000</v>
      </c>
      <c r="O6" s="6">
        <v>240000</v>
      </c>
      <c r="P6" s="6">
        <v>150000</v>
      </c>
      <c r="R6" s="4">
        <f t="shared" si="1"/>
        <v>1</v>
      </c>
    </row>
    <row r="7" spans="1:18" ht="16.5" thickBot="1">
      <c r="A7" s="16">
        <v>5</v>
      </c>
      <c r="B7" s="7">
        <f>B6*0.42</f>
        <v>25200</v>
      </c>
      <c r="C7" s="14"/>
      <c r="D7" s="7">
        <f>D6*0.42</f>
        <v>25200</v>
      </c>
      <c r="F7" s="7">
        <f>F6*0.42</f>
        <v>25200</v>
      </c>
      <c r="L7" s="17">
        <v>4</v>
      </c>
      <c r="M7" s="4">
        <f t="shared" si="2"/>
        <v>6</v>
      </c>
      <c r="N7" s="6">
        <v>18000</v>
      </c>
      <c r="O7" s="11">
        <f t="shared" ref="O7:P7" si="4">N7</f>
        <v>18000</v>
      </c>
      <c r="P7" s="11">
        <f t="shared" si="4"/>
        <v>18000</v>
      </c>
      <c r="R7" s="4">
        <f t="shared" si="1"/>
        <v>1</v>
      </c>
    </row>
    <row r="8" spans="1:18" ht="16.5" thickBot="1">
      <c r="A8" s="16">
        <v>6</v>
      </c>
      <c r="B8" s="8">
        <f>3000*12</f>
        <v>36000</v>
      </c>
      <c r="C8" s="14"/>
      <c r="D8" s="8">
        <f>3000*12</f>
        <v>36000</v>
      </c>
      <c r="F8" s="8">
        <f>3000*12</f>
        <v>36000</v>
      </c>
      <c r="L8" s="17">
        <v>3</v>
      </c>
      <c r="M8" s="4">
        <f t="shared" si="2"/>
        <v>7</v>
      </c>
      <c r="N8" s="6">
        <v>151200</v>
      </c>
      <c r="O8" s="6">
        <v>100800</v>
      </c>
      <c r="P8" s="6">
        <v>63000</v>
      </c>
      <c r="R8" s="4">
        <f t="shared" si="1"/>
        <v>1</v>
      </c>
    </row>
    <row r="9" spans="1:18" ht="16.5" thickBot="1">
      <c r="A9" s="16">
        <v>6</v>
      </c>
      <c r="B9" s="7">
        <f>B8*0.42</f>
        <v>15120</v>
      </c>
      <c r="C9" s="15"/>
      <c r="D9" s="7">
        <f>D8*0.42</f>
        <v>15120</v>
      </c>
      <c r="F9" s="7">
        <f>F8*0.42</f>
        <v>15120</v>
      </c>
      <c r="L9" s="17">
        <v>6</v>
      </c>
      <c r="M9" s="4">
        <f t="shared" si="2"/>
        <v>8</v>
      </c>
      <c r="N9" s="6">
        <v>36000</v>
      </c>
      <c r="O9" s="11">
        <f t="shared" ref="O9:P9" si="5">N9</f>
        <v>36000</v>
      </c>
      <c r="P9" s="11">
        <f t="shared" si="5"/>
        <v>36000</v>
      </c>
      <c r="R9" s="4">
        <f t="shared" si="1"/>
        <v>1.42</v>
      </c>
    </row>
    <row r="10" spans="1:18" ht="16.5" thickBot="1">
      <c r="A10" s="16">
        <v>7</v>
      </c>
      <c r="B10" s="6">
        <v>450000</v>
      </c>
      <c r="C10" s="13"/>
      <c r="D10" s="6">
        <v>450000</v>
      </c>
      <c r="F10" s="6">
        <v>380000</v>
      </c>
      <c r="L10" s="17">
        <v>6</v>
      </c>
      <c r="M10" s="4">
        <f t="shared" si="2"/>
        <v>9</v>
      </c>
      <c r="N10" s="6">
        <v>15120</v>
      </c>
      <c r="O10" s="11">
        <f t="shared" ref="O10:P10" si="6">N10</f>
        <v>15120</v>
      </c>
      <c r="P10" s="11">
        <f t="shared" si="6"/>
        <v>15120</v>
      </c>
      <c r="R10" s="4">
        <f t="shared" si="1"/>
        <v>3.3809523809523809</v>
      </c>
    </row>
    <row r="11" spans="1:18" ht="16.5" thickBot="1">
      <c r="A11" s="16">
        <v>8</v>
      </c>
      <c r="B11" s="6">
        <v>50000</v>
      </c>
      <c r="D11" s="6">
        <v>50000</v>
      </c>
      <c r="F11" s="6">
        <v>20000</v>
      </c>
      <c r="L11" s="17">
        <v>5</v>
      </c>
      <c r="M11" s="4">
        <f t="shared" si="2"/>
        <v>10</v>
      </c>
      <c r="N11" s="6">
        <v>60000</v>
      </c>
      <c r="O11" s="11">
        <f t="shared" ref="O11:P11" si="7">N11</f>
        <v>60000</v>
      </c>
      <c r="P11" s="11">
        <f t="shared" si="7"/>
        <v>60000</v>
      </c>
      <c r="R11" s="4">
        <f t="shared" si="1"/>
        <v>1.42</v>
      </c>
    </row>
    <row r="12" spans="1:18" ht="16.5" thickBot="1">
      <c r="A12" s="16">
        <v>9</v>
      </c>
      <c r="B12" s="6">
        <v>60000</v>
      </c>
      <c r="C12" s="13"/>
      <c r="D12" s="6">
        <v>60000</v>
      </c>
      <c r="F12" s="6">
        <v>25000</v>
      </c>
      <c r="L12" s="17">
        <v>5</v>
      </c>
      <c r="M12" s="4">
        <f t="shared" si="2"/>
        <v>11</v>
      </c>
      <c r="N12" s="6">
        <v>25200</v>
      </c>
      <c r="O12" s="11">
        <f t="shared" ref="O12:P12" si="8">N12</f>
        <v>25200</v>
      </c>
      <c r="P12" s="11">
        <f t="shared" si="8"/>
        <v>25200</v>
      </c>
      <c r="R12" s="4">
        <f t="shared" si="1"/>
        <v>3.3809523809523809</v>
      </c>
    </row>
    <row r="13" spans="1:18" ht="16.5" thickBot="1">
      <c r="A13" s="16">
        <v>10</v>
      </c>
      <c r="B13" s="6">
        <v>11520</v>
      </c>
      <c r="D13" s="6">
        <v>11520</v>
      </c>
      <c r="F13" s="6">
        <v>11520</v>
      </c>
      <c r="H13" t="s">
        <v>9</v>
      </c>
      <c r="L13" s="17">
        <v>12.03</v>
      </c>
      <c r="M13" s="4">
        <f t="shared" si="2"/>
        <v>12</v>
      </c>
      <c r="N13" s="6">
        <v>30000</v>
      </c>
      <c r="O13" s="11">
        <f t="shared" ref="O13:P13" si="9">N13</f>
        <v>30000</v>
      </c>
      <c r="P13" s="11">
        <f t="shared" si="9"/>
        <v>30000</v>
      </c>
      <c r="R13" s="4">
        <f t="shared" si="1"/>
        <v>1</v>
      </c>
    </row>
    <row r="14" spans="1:18" ht="16.5" thickBot="1">
      <c r="A14" s="18">
        <v>12.01</v>
      </c>
      <c r="B14" s="11">
        <f>H14</f>
        <v>15000</v>
      </c>
      <c r="C14" s="13"/>
      <c r="D14" s="11">
        <f>H14</f>
        <v>15000</v>
      </c>
      <c r="F14" s="11">
        <f>H14</f>
        <v>15000</v>
      </c>
      <c r="H14" s="1">
        <v>15000</v>
      </c>
      <c r="J14" t="s">
        <v>8</v>
      </c>
      <c r="K14" t="s">
        <v>7</v>
      </c>
      <c r="L14" s="17">
        <v>12.05</v>
      </c>
      <c r="M14" s="4">
        <f t="shared" si="2"/>
        <v>13</v>
      </c>
      <c r="N14" s="6">
        <v>1500</v>
      </c>
      <c r="O14" s="11">
        <f t="shared" ref="O14:P14" si="10">N14</f>
        <v>1500</v>
      </c>
      <c r="P14" s="11">
        <f t="shared" si="10"/>
        <v>1500</v>
      </c>
      <c r="R14" s="4">
        <f t="shared" si="1"/>
        <v>1</v>
      </c>
    </row>
    <row r="15" spans="1:18" ht="16.5" thickBot="1">
      <c r="A15" s="18">
        <f>A14+0.01</f>
        <v>12.02</v>
      </c>
      <c r="B15" s="11">
        <f>H15</f>
        <v>4500</v>
      </c>
      <c r="D15" s="11">
        <f>H15</f>
        <v>4500</v>
      </c>
      <c r="F15" s="11">
        <f>H15</f>
        <v>4500</v>
      </c>
      <c r="H15" s="2">
        <v>4500</v>
      </c>
      <c r="L15" s="17">
        <v>12.04</v>
      </c>
      <c r="M15" s="4">
        <f t="shared" si="2"/>
        <v>14</v>
      </c>
      <c r="N15" s="6">
        <v>4800</v>
      </c>
      <c r="O15" s="11">
        <f t="shared" ref="O15:P15" si="11">N15</f>
        <v>4800</v>
      </c>
      <c r="P15" s="11">
        <f t="shared" si="11"/>
        <v>4800</v>
      </c>
      <c r="R15" s="4">
        <f t="shared" si="1"/>
        <v>1</v>
      </c>
    </row>
    <row r="16" spans="1:18" ht="16.5" thickBot="1">
      <c r="A16" s="18">
        <f t="shared" ref="A16:A29" si="12">A15+0.01</f>
        <v>12.03</v>
      </c>
      <c r="B16" s="11">
        <f t="shared" ref="B15:B29" si="13">H16</f>
        <v>30000</v>
      </c>
      <c r="C16" s="13"/>
      <c r="D16" s="11">
        <f t="shared" ref="D15:D29" si="14">H16</f>
        <v>30000</v>
      </c>
      <c r="F16" s="11">
        <f t="shared" ref="F15:F29" si="15">H16</f>
        <v>30000</v>
      </c>
      <c r="H16" s="2">
        <v>30000</v>
      </c>
      <c r="L16" s="17">
        <v>12.06</v>
      </c>
      <c r="M16" s="4">
        <f t="shared" si="2"/>
        <v>15</v>
      </c>
      <c r="N16" s="6">
        <v>5000</v>
      </c>
      <c r="O16" s="11">
        <f t="shared" ref="O16:P16" si="16">N16</f>
        <v>5000</v>
      </c>
      <c r="P16" s="11">
        <f t="shared" si="16"/>
        <v>5000</v>
      </c>
      <c r="R16" s="4">
        <f t="shared" si="1"/>
        <v>1</v>
      </c>
    </row>
    <row r="17" spans="1:18" ht="16.5" thickBot="1">
      <c r="A17" s="18">
        <f t="shared" si="12"/>
        <v>12.04</v>
      </c>
      <c r="B17" s="11">
        <f t="shared" si="13"/>
        <v>4800</v>
      </c>
      <c r="D17" s="11">
        <f t="shared" si="14"/>
        <v>4800</v>
      </c>
      <c r="F17" s="11">
        <f t="shared" si="15"/>
        <v>4800</v>
      </c>
      <c r="H17" s="3">
        <v>4800</v>
      </c>
      <c r="K17" s="1">
        <v>60000</v>
      </c>
      <c r="L17" s="17">
        <v>12.07</v>
      </c>
      <c r="M17" s="4">
        <f t="shared" si="2"/>
        <v>16</v>
      </c>
      <c r="N17" s="6">
        <v>3400</v>
      </c>
      <c r="O17" s="11">
        <f t="shared" ref="O17:P17" si="17">N17</f>
        <v>3400</v>
      </c>
      <c r="P17" s="11">
        <f t="shared" si="17"/>
        <v>3400</v>
      </c>
      <c r="R17" s="4">
        <f t="shared" si="1"/>
        <v>1</v>
      </c>
    </row>
    <row r="18" spans="1:18" ht="16.5" thickBot="1">
      <c r="A18" s="18">
        <f t="shared" si="12"/>
        <v>12.049999999999999</v>
      </c>
      <c r="B18" s="11">
        <f t="shared" si="13"/>
        <v>1500</v>
      </c>
      <c r="D18" s="11">
        <f t="shared" si="14"/>
        <v>1500</v>
      </c>
      <c r="F18" s="11">
        <f t="shared" si="15"/>
        <v>1500</v>
      </c>
      <c r="H18" s="3">
        <v>1500</v>
      </c>
      <c r="K18" s="2">
        <v>70000</v>
      </c>
      <c r="L18" s="18">
        <v>12.14</v>
      </c>
      <c r="M18" s="4">
        <f t="shared" si="2"/>
        <v>17</v>
      </c>
      <c r="N18" s="6">
        <v>10000</v>
      </c>
      <c r="O18" s="11">
        <f t="shared" ref="O18:P18" si="18">N18</f>
        <v>10000</v>
      </c>
      <c r="P18" s="11">
        <f t="shared" si="18"/>
        <v>10000</v>
      </c>
      <c r="R18" s="4">
        <f t="shared" si="1"/>
        <v>1</v>
      </c>
    </row>
    <row r="19" spans="1:18" ht="16.5" thickBot="1">
      <c r="A19" s="18">
        <f t="shared" si="12"/>
        <v>12.059999999999999</v>
      </c>
      <c r="B19" s="11">
        <f t="shared" si="13"/>
        <v>5000</v>
      </c>
      <c r="D19" s="11">
        <f t="shared" si="14"/>
        <v>5000</v>
      </c>
      <c r="F19" s="11">
        <f t="shared" si="15"/>
        <v>5000</v>
      </c>
      <c r="H19" s="3">
        <v>5000</v>
      </c>
      <c r="K19" s="2">
        <v>25000</v>
      </c>
      <c r="L19" s="18">
        <v>12.08</v>
      </c>
      <c r="M19" s="4">
        <v>1</v>
      </c>
      <c r="N19" s="6">
        <v>10000</v>
      </c>
      <c r="O19" s="11">
        <f t="shared" ref="O19:P19" si="19">N19</f>
        <v>10000</v>
      </c>
      <c r="P19" s="11">
        <f t="shared" si="19"/>
        <v>10000</v>
      </c>
      <c r="R19" s="4">
        <f t="shared" si="1"/>
        <v>1</v>
      </c>
    </row>
    <row r="20" spans="1:18" ht="16.5" thickBot="1">
      <c r="A20" s="18">
        <f t="shared" si="12"/>
        <v>12.069999999999999</v>
      </c>
      <c r="B20" s="11">
        <f t="shared" si="13"/>
        <v>3400</v>
      </c>
      <c r="D20" s="11">
        <f t="shared" si="14"/>
        <v>3400</v>
      </c>
      <c r="F20" s="11">
        <f t="shared" si="15"/>
        <v>3400</v>
      </c>
      <c r="H20" s="3">
        <v>3400</v>
      </c>
      <c r="K20" s="2">
        <v>7800</v>
      </c>
      <c r="L20" s="18">
        <v>12.09</v>
      </c>
      <c r="M20" s="4">
        <f t="shared" si="2"/>
        <v>2</v>
      </c>
      <c r="N20" s="6">
        <v>6000</v>
      </c>
      <c r="O20" s="11">
        <f t="shared" ref="O20:P20" si="20">N20</f>
        <v>6000</v>
      </c>
      <c r="P20" s="11">
        <f t="shared" si="20"/>
        <v>6000</v>
      </c>
      <c r="R20" s="4">
        <f t="shared" si="1"/>
        <v>1</v>
      </c>
    </row>
    <row r="21" spans="1:18" ht="16.5" thickBot="1">
      <c r="A21" s="18">
        <f t="shared" si="12"/>
        <v>12.079999999999998</v>
      </c>
      <c r="B21" s="11">
        <f t="shared" si="13"/>
        <v>10000</v>
      </c>
      <c r="D21" s="11">
        <f t="shared" si="14"/>
        <v>10000</v>
      </c>
      <c r="F21" s="11">
        <f t="shared" si="15"/>
        <v>10000</v>
      </c>
      <c r="H21" s="2">
        <v>10000</v>
      </c>
      <c r="K21" s="5">
        <v>350000</v>
      </c>
      <c r="L21" s="18">
        <v>12.12</v>
      </c>
      <c r="M21" s="4">
        <f t="shared" si="2"/>
        <v>3</v>
      </c>
      <c r="N21" s="6">
        <v>50000</v>
      </c>
      <c r="O21" s="11">
        <f t="shared" ref="O21:P21" si="21">N21</f>
        <v>50000</v>
      </c>
      <c r="P21" s="11">
        <f t="shared" si="21"/>
        <v>50000</v>
      </c>
      <c r="R21" s="4">
        <f t="shared" si="1"/>
        <v>1</v>
      </c>
    </row>
    <row r="22" spans="1:18" ht="16.5" thickBot="1">
      <c r="A22" s="18">
        <f t="shared" si="12"/>
        <v>12.089999999999998</v>
      </c>
      <c r="B22" s="11">
        <f t="shared" si="13"/>
        <v>6000</v>
      </c>
      <c r="D22" s="11">
        <f t="shared" si="14"/>
        <v>6000</v>
      </c>
      <c r="F22" s="11">
        <f t="shared" si="15"/>
        <v>6000</v>
      </c>
      <c r="H22" s="3">
        <v>6000</v>
      </c>
      <c r="K22" s="6">
        <v>70000</v>
      </c>
      <c r="L22" s="18">
        <v>12.11</v>
      </c>
      <c r="M22" s="4">
        <f t="shared" si="2"/>
        <v>4</v>
      </c>
      <c r="N22" s="6">
        <v>15000</v>
      </c>
      <c r="O22" s="11">
        <f t="shared" ref="O22:P22" si="22">N22</f>
        <v>15000</v>
      </c>
      <c r="P22" s="11">
        <f t="shared" si="22"/>
        <v>15000</v>
      </c>
      <c r="R22" s="4">
        <f t="shared" si="1"/>
        <v>1</v>
      </c>
    </row>
    <row r="23" spans="1:18" ht="16.5" thickBot="1">
      <c r="A23" s="18">
        <f>A22+0.01</f>
        <v>12.099999999999998</v>
      </c>
      <c r="B23" s="11">
        <f>H23</f>
        <v>50000</v>
      </c>
      <c r="D23" s="11">
        <f>H23</f>
        <v>50000</v>
      </c>
      <c r="F23" s="11">
        <f>H23</f>
        <v>50000</v>
      </c>
      <c r="H23" s="2">
        <v>50000</v>
      </c>
      <c r="K23" s="6">
        <v>60000</v>
      </c>
      <c r="L23" s="17">
        <v>12.1</v>
      </c>
      <c r="M23" s="4">
        <f t="shared" si="2"/>
        <v>5</v>
      </c>
      <c r="N23" s="6">
        <v>50000</v>
      </c>
      <c r="O23" s="11">
        <f t="shared" ref="O23:P23" si="23">N23</f>
        <v>50000</v>
      </c>
      <c r="P23" s="11">
        <f t="shared" si="23"/>
        <v>50000</v>
      </c>
      <c r="Q23" s="6">
        <v>100000</v>
      </c>
      <c r="R23" s="4">
        <f t="shared" si="1"/>
        <v>1</v>
      </c>
    </row>
    <row r="24" spans="1:18" ht="16.5" thickBot="1">
      <c r="A24" s="18">
        <f>A23+0.01</f>
        <v>12.109999999999998</v>
      </c>
      <c r="B24" s="11">
        <f>H24</f>
        <v>15000</v>
      </c>
      <c r="D24" s="11">
        <f>H24</f>
        <v>15000</v>
      </c>
      <c r="F24" s="11">
        <f>H24</f>
        <v>15000</v>
      </c>
      <c r="G24" s="11"/>
      <c r="H24" s="2">
        <v>15000</v>
      </c>
      <c r="K24" s="12"/>
      <c r="L24" s="17">
        <v>12.13</v>
      </c>
      <c r="M24" s="4">
        <f t="shared" si="2"/>
        <v>6</v>
      </c>
      <c r="N24" s="6">
        <v>15000</v>
      </c>
      <c r="O24" s="11">
        <f t="shared" ref="O24:P24" si="24">N24</f>
        <v>15000</v>
      </c>
      <c r="P24" s="11">
        <f t="shared" si="24"/>
        <v>15000</v>
      </c>
      <c r="Q24" s="6">
        <v>15000</v>
      </c>
      <c r="R24" s="4">
        <f t="shared" si="1"/>
        <v>1</v>
      </c>
    </row>
    <row r="25" spans="1:18" ht="16.5" thickBot="1">
      <c r="A25" s="18">
        <f>A24+0.01</f>
        <v>12.119999999999997</v>
      </c>
      <c r="B25" s="11">
        <f>H25</f>
        <v>50000</v>
      </c>
      <c r="D25" s="11">
        <f>H25</f>
        <v>50000</v>
      </c>
      <c r="F25" s="11">
        <f>H25</f>
        <v>50000</v>
      </c>
      <c r="H25" s="2">
        <v>50000</v>
      </c>
      <c r="K25" s="6">
        <v>20000</v>
      </c>
      <c r="L25" s="17">
        <v>12.16</v>
      </c>
      <c r="M25" s="4">
        <v>1</v>
      </c>
      <c r="N25" s="6">
        <v>250000</v>
      </c>
      <c r="O25" s="11">
        <f t="shared" ref="O25:P25" si="25">N25</f>
        <v>250000</v>
      </c>
      <c r="P25" s="11">
        <f t="shared" si="25"/>
        <v>250000</v>
      </c>
      <c r="R25" s="4">
        <f t="shared" si="1"/>
        <v>1</v>
      </c>
    </row>
    <row r="26" spans="1:18" ht="16.5" thickBot="1">
      <c r="A26" s="18">
        <f>A25+0.01</f>
        <v>12.129999999999997</v>
      </c>
      <c r="B26" s="11">
        <f>H26</f>
        <v>15000</v>
      </c>
      <c r="D26" s="11">
        <f>H26</f>
        <v>15000</v>
      </c>
      <c r="F26" s="11">
        <f>H26</f>
        <v>15000</v>
      </c>
      <c r="H26" s="2">
        <v>15000</v>
      </c>
      <c r="J26" s="1">
        <v>30000</v>
      </c>
      <c r="K26" s="6">
        <v>50000</v>
      </c>
      <c r="L26" s="17">
        <v>7</v>
      </c>
      <c r="M26" s="4">
        <f t="shared" si="2"/>
        <v>2</v>
      </c>
      <c r="N26" s="6">
        <v>450000</v>
      </c>
      <c r="O26" s="6">
        <v>450000</v>
      </c>
      <c r="P26" s="6">
        <v>380000</v>
      </c>
      <c r="R26" s="4">
        <f t="shared" si="1"/>
        <v>1</v>
      </c>
    </row>
    <row r="27" spans="1:18" ht="16.5" thickBot="1">
      <c r="A27" s="18">
        <f>A26+0.01</f>
        <v>12.139999999999997</v>
      </c>
      <c r="B27" s="11">
        <f>H27</f>
        <v>10000</v>
      </c>
      <c r="D27" s="11">
        <f>H27</f>
        <v>10000</v>
      </c>
      <c r="F27" s="11">
        <f>H27</f>
        <v>10000</v>
      </c>
      <c r="H27" s="2">
        <v>10000</v>
      </c>
      <c r="J27" s="2">
        <v>30000</v>
      </c>
      <c r="K27" s="6">
        <v>19000</v>
      </c>
      <c r="L27" s="17">
        <v>12.15</v>
      </c>
      <c r="M27" s="4">
        <f t="shared" si="2"/>
        <v>3</v>
      </c>
      <c r="N27" s="6">
        <v>180000</v>
      </c>
      <c r="O27" s="11">
        <f t="shared" ref="O27:P27" si="26">N27</f>
        <v>180000</v>
      </c>
      <c r="P27" s="11">
        <f t="shared" si="26"/>
        <v>180000</v>
      </c>
      <c r="R27" s="4">
        <f t="shared" si="1"/>
        <v>1</v>
      </c>
    </row>
    <row r="28" spans="1:18" ht="16.5" thickBot="1">
      <c r="A28" s="18">
        <f>A27+0.01</f>
        <v>12.149999999999997</v>
      </c>
      <c r="B28" s="11">
        <f>H28</f>
        <v>180000</v>
      </c>
      <c r="D28" s="11">
        <f>H28</f>
        <v>180000</v>
      </c>
      <c r="F28" s="11">
        <f>H28</f>
        <v>180000</v>
      </c>
      <c r="H28" s="2">
        <v>180000</v>
      </c>
      <c r="J28" s="2">
        <v>10000</v>
      </c>
      <c r="L28" s="17">
        <v>8</v>
      </c>
      <c r="M28" s="4">
        <f t="shared" si="2"/>
        <v>4</v>
      </c>
      <c r="N28" s="6">
        <v>50000</v>
      </c>
      <c r="O28" s="6">
        <v>20000</v>
      </c>
      <c r="P28" s="6">
        <v>20000</v>
      </c>
      <c r="R28" s="4">
        <f t="shared" si="1"/>
        <v>1</v>
      </c>
    </row>
    <row r="29" spans="1:18" ht="16.5" thickBot="1">
      <c r="A29" s="18">
        <f>A28+0.01</f>
        <v>12.159999999999997</v>
      </c>
      <c r="B29" s="11">
        <f>H29</f>
        <v>250000</v>
      </c>
      <c r="D29" s="11">
        <f>H29</f>
        <v>250000</v>
      </c>
      <c r="F29" s="11">
        <f>H29</f>
        <v>250000</v>
      </c>
      <c r="H29" s="2">
        <v>250000</v>
      </c>
      <c r="L29" s="17">
        <v>12.17</v>
      </c>
      <c r="M29" s="4">
        <f t="shared" si="2"/>
        <v>5</v>
      </c>
      <c r="N29" s="6">
        <v>20000</v>
      </c>
      <c r="O29" s="11">
        <f t="shared" ref="O29:P29" si="27">N29</f>
        <v>20000</v>
      </c>
      <c r="P29" s="11">
        <f t="shared" si="27"/>
        <v>20000</v>
      </c>
      <c r="R29" s="4">
        <f t="shared" si="1"/>
        <v>1</v>
      </c>
    </row>
    <row r="30" spans="1:18" ht="16.5" thickBot="1">
      <c r="A30" s="18">
        <f>A29+0.01</f>
        <v>12.169999999999996</v>
      </c>
      <c r="B30" s="11">
        <f>H30</f>
        <v>20000</v>
      </c>
      <c r="D30" s="11">
        <f>H30</f>
        <v>20000</v>
      </c>
      <c r="F30" s="11">
        <f>H30</f>
        <v>20000</v>
      </c>
      <c r="H30" s="9">
        <v>20000</v>
      </c>
      <c r="L30" s="17">
        <v>9</v>
      </c>
      <c r="M30" s="4">
        <f t="shared" si="2"/>
        <v>6</v>
      </c>
      <c r="N30" s="6">
        <v>60000</v>
      </c>
      <c r="O30" s="6">
        <v>25000</v>
      </c>
      <c r="P30" s="6">
        <v>25000</v>
      </c>
      <c r="R30" s="4">
        <f t="shared" si="1"/>
        <v>1</v>
      </c>
    </row>
    <row r="31" spans="1:18">
      <c r="E31" s="4"/>
    </row>
    <row r="32" spans="1:18" ht="16.5" thickBot="1">
      <c r="B32" s="2">
        <f>SUM(B2:B31)</f>
        <v>2087240</v>
      </c>
      <c r="C32" s="13"/>
      <c r="D32" s="2">
        <f>SUM(D2:D31)</f>
        <v>1916840</v>
      </c>
      <c r="F32" s="2">
        <f>SUM(F2:F31)</f>
        <v>1594040</v>
      </c>
      <c r="H32" s="2">
        <f>SUM(H13:H30)</f>
        <v>670200</v>
      </c>
      <c r="J32" s="2">
        <f>SUM(J13:J29)</f>
        <v>70000</v>
      </c>
      <c r="K32" s="2">
        <f>SUM(K13:K29)</f>
        <v>731800</v>
      </c>
      <c r="N32" s="2">
        <f>SUM(N2:N30)</f>
        <v>2087240</v>
      </c>
      <c r="O32" s="2">
        <f t="shared" ref="O32:P32" si="28">SUM(O2:O30)</f>
        <v>1791840</v>
      </c>
      <c r="P32" s="2">
        <f t="shared" si="28"/>
        <v>1594040</v>
      </c>
    </row>
    <row r="33" spans="1:11">
      <c r="A33" t="s">
        <v>0</v>
      </c>
      <c r="B33" s="10">
        <f>B32/200/12</f>
        <v>869.68333333333339</v>
      </c>
      <c r="C33" s="10"/>
      <c r="D33" s="10">
        <f>D32/200/12</f>
        <v>798.68333333333339</v>
      </c>
      <c r="F33" s="10">
        <f>F32/200/12</f>
        <v>664.18333333333328</v>
      </c>
    </row>
    <row r="34" spans="1:11">
      <c r="B34" s="10"/>
      <c r="C34" s="10"/>
      <c r="D34" s="10"/>
      <c r="F34" s="10"/>
      <c r="J34" s="10">
        <f>J32/167</f>
        <v>419.16167664670661</v>
      </c>
      <c r="K34" s="10">
        <f>K32/200</f>
        <v>3659</v>
      </c>
    </row>
    <row r="35" spans="1:11">
      <c r="A35" t="s">
        <v>1</v>
      </c>
      <c r="B35" s="10">
        <f>B32/300/12</f>
        <v>579.78888888888889</v>
      </c>
      <c r="C35" s="10"/>
      <c r="D35" s="10">
        <f>D32/300/12</f>
        <v>532.45555555555552</v>
      </c>
      <c r="F35" s="10">
        <f>F32/300/12</f>
        <v>442.78888888888883</v>
      </c>
    </row>
    <row r="36" spans="1:11">
      <c r="B36" s="10"/>
      <c r="C36" s="10"/>
      <c r="D36" s="10"/>
      <c r="F36" s="10"/>
    </row>
    <row r="37" spans="1:11">
      <c r="A37" t="s">
        <v>2</v>
      </c>
      <c r="B37" s="10">
        <f>B32/3000/12</f>
        <v>57.978888888888889</v>
      </c>
      <c r="C37" s="10"/>
      <c r="D37" s="10">
        <f>D32/3000/12</f>
        <v>53.245555555555562</v>
      </c>
      <c r="F37" s="10">
        <f>F32/3000/12</f>
        <v>44.278888888888893</v>
      </c>
    </row>
    <row r="38" spans="1:11">
      <c r="E38" s="4"/>
    </row>
    <row r="39" spans="1:11">
      <c r="E39" s="4"/>
    </row>
    <row r="40" spans="1:11">
      <c r="A40" s="11"/>
      <c r="E40" s="4"/>
    </row>
    <row r="41" spans="1:11">
      <c r="E41" s="4"/>
    </row>
    <row r="42" spans="1:11">
      <c r="E42" s="4"/>
    </row>
    <row r="43" spans="1:11">
      <c r="E43" s="4"/>
    </row>
    <row r="44" spans="1:11">
      <c r="E44" s="4"/>
    </row>
    <row r="45" spans="1:11">
      <c r="E45" s="4"/>
    </row>
    <row r="46" spans="1:11">
      <c r="E46" s="4"/>
    </row>
    <row r="47" spans="1:11">
      <c r="E47" s="4"/>
    </row>
    <row r="48" spans="1:11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2019-11-04T05:17:11Z</dcterms:modified>
</cp:coreProperties>
</file>