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95" windowWidth="19440" windowHeight="9405"/>
  </bookViews>
  <sheets>
    <sheet name="Лист1" sheetId="1" r:id="rId1"/>
  </sheets>
  <definedNames>
    <definedName name="Print_Titles_0" localSheetId="0">Лист1!$3:$12</definedName>
    <definedName name="Print_Titles_0_0" localSheetId="0">Лист1!$3:$12</definedName>
    <definedName name="Print_Titles_0_0_0" localSheetId="0">Лист1!$3:$12</definedName>
    <definedName name="Print_Titles_0_0_0_0" localSheetId="0">Лист1!$3:$12</definedName>
  </definedNames>
  <calcPr calcId="125725"/>
</workbook>
</file>

<file path=xl/calcChain.xml><?xml version="1.0" encoding="utf-8"?>
<calcChain xmlns="http://schemas.openxmlformats.org/spreadsheetml/2006/main">
  <c r="G64" i="1"/>
  <c r="E64"/>
  <c r="G55"/>
  <c r="E55"/>
  <c r="F49"/>
  <c r="E47"/>
  <c r="E38"/>
  <c r="E29"/>
  <c r="E14"/>
  <c r="G14" s="1"/>
  <c r="C7"/>
  <c r="G27" s="1"/>
  <c r="E49" l="1"/>
  <c r="E65" s="1"/>
  <c r="G16"/>
  <c r="G21"/>
  <c r="G23"/>
  <c r="G25"/>
  <c r="G32"/>
  <c r="G34"/>
  <c r="G36"/>
  <c r="G41"/>
  <c r="G43"/>
  <c r="G45"/>
  <c r="G15"/>
  <c r="G29" s="1"/>
  <c r="G20"/>
  <c r="G22"/>
  <c r="G24"/>
  <c r="G26"/>
  <c r="G28"/>
  <c r="G33"/>
  <c r="G35"/>
  <c r="G37"/>
  <c r="G42"/>
  <c r="G44"/>
  <c r="G46"/>
  <c r="G47" l="1"/>
  <c r="G38"/>
  <c r="G49" l="1"/>
</calcChain>
</file>

<file path=xl/sharedStrings.xml><?xml version="1.0" encoding="utf-8"?>
<sst xmlns="http://schemas.openxmlformats.org/spreadsheetml/2006/main" count="179" uniqueCount="143">
  <si>
    <t xml:space="preserve">Приложение № 3
к протоколу заседания правления
 СНТ «Култаево»
от "29" сентября 2019 г. № 6
</t>
  </si>
  <si>
    <t>Проект приходно расходной сметы Садоводческого некоммерческого товарищества "Култаево",                                    ИНН 5904256213, на период с 01.01.2020-31.12.2020</t>
  </si>
  <si>
    <t>Членов объединения</t>
  </si>
  <si>
    <t>Садоводов, ведущих деятельность вне участия в товариществе (до 31.12.2018 индивидуальные садоводы)</t>
  </si>
  <si>
    <t>Садоводов пользующихся водопроводом:</t>
  </si>
  <si>
    <t>Итого садоводов</t>
  </si>
  <si>
    <t>Площадь участков садоводов</t>
  </si>
  <si>
    <t>329 552 м.кв.</t>
  </si>
  <si>
    <t>3 295,52 соток</t>
  </si>
  <si>
    <t xml:space="preserve">Смета составлена на </t>
  </si>
  <si>
    <t xml:space="preserve"> месяцев</t>
  </si>
  <si>
    <t>справочно 1 сотка = 10мх10м=100м.кв.</t>
  </si>
  <si>
    <t>Наименование статьи расхода</t>
  </si>
  <si>
    <t>Цена за единицу</t>
  </si>
  <si>
    <t>Единицы измерения</t>
  </si>
  <si>
    <t>Стоимость в год/справочно</t>
  </si>
  <si>
    <t>В месяц с сотки</t>
  </si>
  <si>
    <t>В месяц с садовода</t>
  </si>
  <si>
    <t>Членские взносы: накладные расходы</t>
  </si>
  <si>
    <t>1.1.</t>
  </si>
  <si>
    <t>Банковские услуги</t>
  </si>
  <si>
    <t>месяц</t>
  </si>
  <si>
    <t>1.2.</t>
  </si>
  <si>
    <t>Электронная отчетность</t>
  </si>
  <si>
    <t>год</t>
  </si>
  <si>
    <t>1.3.</t>
  </si>
  <si>
    <t>Программа учета с личными кабинетами</t>
  </si>
  <si>
    <t>Бухгалтер: договор услуг</t>
  </si>
  <si>
    <t>Зарплата председатель : оклад 30 000,00 в месяц</t>
  </si>
  <si>
    <t>1.4.</t>
  </si>
  <si>
    <t>Компенсация ГСМ председателю</t>
  </si>
  <si>
    <t>1.5.</t>
  </si>
  <si>
    <t>Налог с ФОТ председателя ПФ, МФ, ФСС</t>
  </si>
  <si>
    <t>1.6.</t>
  </si>
  <si>
    <t>Зарплата дворника: оклад 5 000,00 в месяц</t>
  </si>
  <si>
    <t>1.7.</t>
  </si>
  <si>
    <t>Налог с ФОТ дворника</t>
  </si>
  <si>
    <t>1.8.</t>
  </si>
  <si>
    <t>Земельный налог на земли общего пользования</t>
  </si>
  <si>
    <t>1.9.</t>
  </si>
  <si>
    <t>Сайт, хостинг (лицензия 1 год)</t>
  </si>
  <si>
    <t>1.10.</t>
  </si>
  <si>
    <t>Канцелярские и хозяйственные расходы</t>
  </si>
  <si>
    <t>1.11.</t>
  </si>
  <si>
    <t>СМС рассылка</t>
  </si>
  <si>
    <t>1.12.</t>
  </si>
  <si>
    <t>Ведение реестра товарищества, пополнение счета для получения выписок ЕГРН</t>
  </si>
  <si>
    <t>2 раза</t>
  </si>
  <si>
    <t>1.13.</t>
  </si>
  <si>
    <t>Проект нового Устава</t>
  </si>
  <si>
    <t>1 раз</t>
  </si>
  <si>
    <t>Итого накладные расходы</t>
  </si>
  <si>
    <t>Членские взносы: работа с должниками, юридические услуги</t>
  </si>
  <si>
    <t>2.1.</t>
  </si>
  <si>
    <t>Консультации</t>
  </si>
  <si>
    <t>10 раз</t>
  </si>
  <si>
    <t>2.2.</t>
  </si>
  <si>
    <t>Разработка досудебных претензий должникам (членам товарищества и садоводам, ведущим деятельность вне участия в товариществе)</t>
  </si>
  <si>
    <t>2 документа</t>
  </si>
  <si>
    <t>2.3.</t>
  </si>
  <si>
    <t>Приказное производство: за календарный год 10 шт.</t>
  </si>
  <si>
    <t>на 1 должника</t>
  </si>
  <si>
    <t>2.4.</t>
  </si>
  <si>
    <t>Госпошлина</t>
  </si>
  <si>
    <t>2.5.</t>
  </si>
  <si>
    <t>Исковое производство, календарный год - 10 шт.</t>
  </si>
  <si>
    <t>2.6.</t>
  </si>
  <si>
    <t>Госпошлина по исковому производству</t>
  </si>
  <si>
    <t>Итого: юридические расходы</t>
  </si>
  <si>
    <t>3.</t>
  </si>
  <si>
    <t>Членские взносы: Текущее содержание инфраструктуры</t>
  </si>
  <si>
    <t>3.1.</t>
  </si>
  <si>
    <t>Чистка автодорог в зимний период</t>
  </si>
  <si>
    <t>сезон с октябрь 2020 декабрь 2020  по апрель</t>
  </si>
  <si>
    <t>3.2.</t>
  </si>
  <si>
    <t>Ремонт дорог</t>
  </si>
  <si>
    <t>сезон с июня по август</t>
  </si>
  <si>
    <t>3.3.</t>
  </si>
  <si>
    <t>Вывоз мусора</t>
  </si>
  <si>
    <t>3.4.</t>
  </si>
  <si>
    <t>Обслуживание и ремонт шлагбаумов</t>
  </si>
  <si>
    <t>3.5.</t>
  </si>
  <si>
    <t>Электричество</t>
  </si>
  <si>
    <t>3.6.</t>
  </si>
  <si>
    <t>Резервный фонд . Используется при повышении стоимости услуг и тарифа, производства работ с учетом климатических условий, ликвидации аварий по решению Правления</t>
  </si>
  <si>
    <t>Итого: текущее содержание</t>
  </si>
  <si>
    <t>Итого членские взносы: текущее содержание+ юридические +накладные</t>
  </si>
  <si>
    <t>4.</t>
  </si>
  <si>
    <t>Членские взносы: Содержание водопровода, 167 садоводов (расчет = сумма:167 садоводов:12 месяцев)</t>
  </si>
  <si>
    <t xml:space="preserve">4.1. </t>
  </si>
  <si>
    <t>Резерв на ремонт системы водоснабжения</t>
  </si>
  <si>
    <t>не предусмотрен</t>
  </si>
  <si>
    <t>4.2.</t>
  </si>
  <si>
    <t>Контролькачества воды и обработка скважин (весной)</t>
  </si>
  <si>
    <t>4.3.</t>
  </si>
  <si>
    <t>Резервный фонд</t>
  </si>
  <si>
    <t>Итого: содержание водопровода</t>
  </si>
  <si>
    <t>х</t>
  </si>
  <si>
    <t>Целевой взнос   2020 (расчет = сумма:300 садоводов:12 месяцев)</t>
  </si>
  <si>
    <t>5.1.</t>
  </si>
  <si>
    <t>Строительство забора силами садоводов</t>
  </si>
  <si>
    <t>5.2.</t>
  </si>
  <si>
    <t>Лицензирование скважин</t>
  </si>
  <si>
    <t>5.3.</t>
  </si>
  <si>
    <t>Пожарные щиты</t>
  </si>
  <si>
    <t>5.4.</t>
  </si>
  <si>
    <t>Разработка документации для Товарищества и обучение ответственных лиц (корочки на  3 года)</t>
  </si>
  <si>
    <t>5.5.</t>
  </si>
  <si>
    <t>Обустройство пожарного резервуара</t>
  </si>
  <si>
    <t>5.6.</t>
  </si>
  <si>
    <t>Итого: целевой взнос</t>
  </si>
  <si>
    <t xml:space="preserve">Итого </t>
  </si>
  <si>
    <t>Общая сумма  проекта приходно расходной сметы СНТ "Култаево" на период с 01.01.2020-31.12.2020</t>
  </si>
  <si>
    <t>Итого: членские взносы ежемесячно, п.п. 1-3 сметы:</t>
  </si>
  <si>
    <t>Итого: членский взнос для пользователей водопровода годовой, п. 4 сметы</t>
  </si>
  <si>
    <t>Итого целевой взнос 2020 разово, годовой, п. 5 сметы:</t>
  </si>
  <si>
    <t>ВАРИАНТЫ РАСЧЕТА ВЗНОСОВ И ПЛАТЕЖЕЙ, СРОКИ ОПЛАТЫ</t>
  </si>
  <si>
    <t>С площади участка - 50,00 с сотки, округлен до рублей, разница в резервный фонд/ зависит от площади участка/ов</t>
  </si>
  <si>
    <t xml:space="preserve"> </t>
  </si>
  <si>
    <t>Членский взнос/плата для пользователей водопровода (годовой), п. 4 сметы/для членов товарищества и садоводов, ведущих деятельность вне участия в товариществе</t>
  </si>
  <si>
    <t>С собственника участка независимо от площади и количества участков в собственности - 300,00 годовой</t>
  </si>
  <si>
    <t>С собственника участка независимо от площади и количества участков в собственности - 840,00</t>
  </si>
  <si>
    <t>Порядок оплаты всех взносов и платы</t>
  </si>
  <si>
    <t>На расчетный счет товарищества, с обязательным указанием ФИО собственника, условного номера участка, улицы и дома на территории товарищества и назначения платежа</t>
  </si>
  <si>
    <t>Ежемесячно до 15 числа за предыдущий календарный месяц</t>
  </si>
  <si>
    <t>Членский взнос/плата для пользователей водопровода (годовой), п. 4 сметы/для членов товарищества и садоводов, ведущих деятельность вне участия в товариществе - 300,00</t>
  </si>
  <si>
    <t>Годовой, до 01.06.2020</t>
  </si>
  <si>
    <t>Целевой взнос/плата  2020 , п. 5 сметы (годовой)/ для членов товарищества и садоводов, ведущих деятельность вне участия в товариществе - 840,00</t>
  </si>
  <si>
    <t>с сотки  округлено до рублей</t>
  </si>
  <si>
    <t>С собственника участка независимо от площади и количества участков в собственности - 550,00/ за год - 6 600,00</t>
  </si>
  <si>
    <r>
      <t xml:space="preserve">Расчет взносов для членов СНТ "Култаево" и садоводов, ведущих деятельность вне участия в товариществе </t>
    </r>
    <r>
      <rPr>
        <b/>
        <sz val="12"/>
        <color rgb="FF000000"/>
        <rFont val="Times New Roman"/>
        <family val="1"/>
        <charset val="204"/>
      </rPr>
      <t>п.п. сметы 1-3 (ежемесячный)</t>
    </r>
  </si>
  <si>
    <r>
      <t xml:space="preserve">Целевой взнос/плата  2020 , </t>
    </r>
    <r>
      <rPr>
        <b/>
        <sz val="12"/>
        <color rgb="FF000000"/>
        <rFont val="Times New Roman"/>
        <family val="1"/>
        <charset val="204"/>
      </rPr>
      <t>п. 5 сметы (годовой)</t>
    </r>
    <r>
      <rPr>
        <sz val="12"/>
        <color rgb="FF000000"/>
        <rFont val="Times New Roman"/>
      </rPr>
      <t>/ для членов товарищества и садоводов, ведущих деятельность вне участия в товариществе</t>
    </r>
  </si>
  <si>
    <t>Для членов товарищества: Срок оплаты ежемесячного членского взноса в размере 550,00 руб и/или 50 руб с сотки</t>
  </si>
  <si>
    <t>Для садоводов, ведущих деятельность вне участия в товариществе: Срок оплаты ежемесячной платы в размере 550,00 руб и/или 50 руб с сотки</t>
  </si>
  <si>
    <t xml:space="preserve">Целевой  до 01.07.2020 </t>
  </si>
  <si>
    <t>Утверждено ОС на период с 01.01.2020-31.12.2020</t>
  </si>
  <si>
    <t>составляет 2 281 984,12 (Два миллиона двести восемьдеся одну тысячу девятьсот восемьдесят четыре рубля 12 копеек)</t>
  </si>
  <si>
    <t>Председатель СНТ "Култаево"</t>
  </si>
  <si>
    <t>/И.Н. Копытов/</t>
  </si>
  <si>
    <t>проект размещен:</t>
  </si>
  <si>
    <t>на сайте</t>
  </si>
  <si>
    <t>группа ВК</t>
  </si>
  <si>
    <t>направлен на эл. адреса</t>
  </si>
</sst>
</file>

<file path=xl/styles.xml><?xml version="1.0" encoding="utf-8"?>
<styleSheet xmlns="http://schemas.openxmlformats.org/spreadsheetml/2006/main">
  <numFmts count="5">
    <numFmt numFmtId="164" formatCode="_-* #,##0.00\ _₽_-;\-* #,##0.00\ _₽_-;_-* \-??\ _₽_-;_-@"/>
    <numFmt numFmtId="165" formatCode="#,##0.00_р_."/>
    <numFmt numFmtId="166" formatCode="#,##0.00_ ;\-#,##0.00\ "/>
    <numFmt numFmtId="167" formatCode="#,##0.0000_ ;\-#,##0.0000\ "/>
    <numFmt numFmtId="168" formatCode="_-* #,##0\ _₽_-;\-* #,##0\ _₽_-;_-* &quot;- &quot;_₽_-;_-@"/>
  </numFmts>
  <fonts count="18">
    <font>
      <sz val="11"/>
      <color rgb="FF000000"/>
      <name val="Calibri"/>
    </font>
    <font>
      <sz val="12"/>
      <color rgb="FF000000"/>
      <name val="Times New Roman"/>
    </font>
    <font>
      <sz val="11"/>
      <name val="Calibri"/>
    </font>
    <font>
      <b/>
      <sz val="16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6"/>
      <name val="Times New Roman"/>
    </font>
    <font>
      <b/>
      <sz val="16"/>
      <name val="Times New Roman"/>
    </font>
    <font>
      <b/>
      <sz val="14"/>
      <name val="Times New Roman"/>
    </font>
    <font>
      <b/>
      <sz val="12"/>
      <name val="Times New Roman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Alignment="1"/>
    <xf numFmtId="0" fontId="1" fillId="0" borderId="5" xfId="0" applyFont="1" applyBorder="1" applyAlignme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/>
    <xf numFmtId="0" fontId="4" fillId="0" borderId="7" xfId="0" applyFont="1" applyBorder="1" applyAlignment="1"/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/>
    <xf numFmtId="4" fontId="1" fillId="0" borderId="6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/>
    <xf numFmtId="165" fontId="4" fillId="3" borderId="6" xfId="0" applyNumberFormat="1" applyFont="1" applyFill="1" applyBorder="1" applyAlignment="1">
      <alignment vertical="center"/>
    </xf>
    <xf numFmtId="166" fontId="4" fillId="3" borderId="14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vertical="center"/>
    </xf>
    <xf numFmtId="0" fontId="4" fillId="0" borderId="0" xfId="0" applyFont="1" applyAlignment="1"/>
    <xf numFmtId="0" fontId="1" fillId="4" borderId="6" xfId="0" applyFont="1" applyFill="1" applyBorder="1" applyAlignment="1">
      <alignment wrapText="1"/>
    </xf>
    <xf numFmtId="164" fontId="1" fillId="4" borderId="6" xfId="0" applyNumberFormat="1" applyFont="1" applyFill="1" applyBorder="1" applyAlignment="1"/>
    <xf numFmtId="4" fontId="1" fillId="4" borderId="6" xfId="0" applyNumberFormat="1" applyFont="1" applyFill="1" applyBorder="1" applyAlignment="1">
      <alignment wrapText="1"/>
    </xf>
    <xf numFmtId="165" fontId="1" fillId="4" borderId="6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/>
    <xf numFmtId="0" fontId="1" fillId="4" borderId="6" xfId="0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/>
    </xf>
    <xf numFmtId="4" fontId="1" fillId="4" borderId="6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vertical="center"/>
    </xf>
    <xf numFmtId="166" fontId="4" fillId="5" borderId="14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4" fontId="4" fillId="3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/>
    </xf>
    <xf numFmtId="168" fontId="4" fillId="3" borderId="14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/>
    <xf numFmtId="168" fontId="4" fillId="4" borderId="14" xfId="0" applyNumberFormat="1" applyFont="1" applyFill="1" applyBorder="1" applyAlignment="1"/>
    <xf numFmtId="164" fontId="4" fillId="4" borderId="14" xfId="0" applyNumberFormat="1" applyFont="1" applyFill="1" applyBorder="1" applyAlignme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164" fontId="1" fillId="0" borderId="11" xfId="0" applyNumberFormat="1" applyFont="1" applyBorder="1" applyAlignment="1"/>
    <xf numFmtId="0" fontId="1" fillId="0" borderId="11" xfId="0" applyFont="1" applyBorder="1" applyAlignment="1">
      <alignment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8" fontId="1" fillId="0" borderId="2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4" fillId="5" borderId="22" xfId="0" applyNumberFormat="1" applyFont="1" applyFill="1" applyBorder="1" applyAlignment="1">
      <alignment horizontal="center" vertical="center"/>
    </xf>
    <xf numFmtId="168" fontId="1" fillId="5" borderId="2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vertical="center" wrapText="1"/>
    </xf>
    <xf numFmtId="0" fontId="1" fillId="5" borderId="22" xfId="0" applyFont="1" applyFill="1" applyBorder="1" applyAlignment="1"/>
    <xf numFmtId="0" fontId="6" fillId="6" borderId="24" xfId="0" applyFont="1" applyFill="1" applyBorder="1" applyAlignment="1">
      <alignment horizontal="center" vertical="center"/>
    </xf>
    <xf numFmtId="164" fontId="6" fillId="6" borderId="28" xfId="0" applyNumberFormat="1" applyFont="1" applyFill="1" applyBorder="1" applyAlignment="1">
      <alignment vertical="center" wrapText="1"/>
    </xf>
    <xf numFmtId="0" fontId="6" fillId="6" borderId="29" xfId="0" applyFont="1" applyFill="1" applyBorder="1" applyAlignment="1"/>
    <xf numFmtId="164" fontId="9" fillId="4" borderId="14" xfId="0" applyNumberFormat="1" applyFont="1" applyFill="1" applyBorder="1" applyAlignment="1"/>
    <xf numFmtId="0" fontId="9" fillId="4" borderId="14" xfId="0" applyFont="1" applyFill="1" applyBorder="1" applyAlignment="1"/>
    <xf numFmtId="0" fontId="9" fillId="4" borderId="32" xfId="0" applyFont="1" applyFill="1" applyBorder="1" applyAlignment="1"/>
    <xf numFmtId="0" fontId="9" fillId="4" borderId="6" xfId="0" applyFont="1" applyFill="1" applyBorder="1" applyAlignment="1"/>
    <xf numFmtId="164" fontId="9" fillId="4" borderId="14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4" fillId="0" borderId="33" xfId="0" applyFont="1" applyBorder="1" applyAlignment="1"/>
    <xf numFmtId="164" fontId="9" fillId="4" borderId="2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1" fillId="0" borderId="0" xfId="0" applyFont="1" applyAlignment="1"/>
    <xf numFmtId="0" fontId="15" fillId="0" borderId="41" xfId="0" applyFont="1" applyBorder="1" applyAlignment="1"/>
    <xf numFmtId="0" fontId="0" fillId="0" borderId="41" xfId="0" applyFont="1" applyBorder="1" applyAlignment="1"/>
    <xf numFmtId="164" fontId="9" fillId="7" borderId="21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vertical="center" wrapText="1"/>
    </xf>
    <xf numFmtId="166" fontId="16" fillId="8" borderId="6" xfId="0" applyNumberFormat="1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vertical="center" wrapText="1"/>
    </xf>
    <xf numFmtId="4" fontId="16" fillId="8" borderId="6" xfId="0" applyNumberFormat="1" applyFont="1" applyFill="1" applyBorder="1" applyAlignment="1">
      <alignment horizontal="center" vertical="center"/>
    </xf>
    <xf numFmtId="4" fontId="4" fillId="9" borderId="6" xfId="0" applyNumberFormat="1" applyFont="1" applyFill="1" applyBorder="1" applyAlignment="1">
      <alignment horizontal="center" vertical="center"/>
    </xf>
    <xf numFmtId="166" fontId="14" fillId="9" borderId="14" xfId="0" applyNumberFormat="1" applyFont="1" applyFill="1" applyBorder="1" applyAlignment="1">
      <alignment horizontal="center" vertical="center"/>
    </xf>
    <xf numFmtId="164" fontId="4" fillId="9" borderId="14" xfId="0" applyNumberFormat="1" applyFont="1" applyFill="1" applyBorder="1" applyAlignment="1">
      <alignment vertical="center"/>
    </xf>
    <xf numFmtId="0" fontId="11" fillId="0" borderId="11" xfId="0" applyFont="1" applyBorder="1" applyAlignment="1">
      <alignment wrapText="1"/>
    </xf>
    <xf numFmtId="0" fontId="2" fillId="0" borderId="10" xfId="0" applyFont="1" applyBorder="1"/>
    <xf numFmtId="0" fontId="2" fillId="0" borderId="7" xfId="0" applyFont="1" applyBorder="1"/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9" fillId="4" borderId="11" xfId="0" applyFont="1" applyFill="1" applyBorder="1" applyAlignment="1">
      <alignment horizontal="left"/>
    </xf>
    <xf numFmtId="0" fontId="2" fillId="0" borderId="31" xfId="0" applyFont="1" applyBorder="1"/>
    <xf numFmtId="0" fontId="3" fillId="2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7" fillId="6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4" fontId="7" fillId="6" borderId="25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/>
    <xf numFmtId="0" fontId="0" fillId="0" borderId="36" xfId="0" applyFont="1" applyBorder="1" applyAlignment="1"/>
    <xf numFmtId="0" fontId="14" fillId="0" borderId="37" xfId="0" applyFont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0" fontId="9" fillId="4" borderId="2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5" xfId="0" applyFont="1" applyBorder="1"/>
    <xf numFmtId="168" fontId="1" fillId="0" borderId="12" xfId="0" applyNumberFormat="1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2" fillId="10" borderId="10" xfId="0" applyFont="1" applyFill="1" applyBorder="1"/>
    <xf numFmtId="0" fontId="2" fillId="10" borderId="7" xfId="0" applyFont="1" applyFill="1" applyBorder="1"/>
    <xf numFmtId="0" fontId="4" fillId="4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167" fontId="1" fillId="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4" fontId="17" fillId="0" borderId="4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tabSelected="1" topLeftCell="A76" workbookViewId="0">
      <selection activeCell="F90" sqref="F90"/>
    </sheetView>
  </sheetViews>
  <sheetFormatPr defaultColWidth="14.42578125" defaultRowHeight="15" customHeight="1"/>
  <cols>
    <col min="1" max="1" width="8.85546875" customWidth="1"/>
    <col min="2" max="2" width="40.5703125" customWidth="1"/>
    <col min="3" max="3" width="16" customWidth="1"/>
    <col min="4" max="4" width="12.42578125" customWidth="1"/>
    <col min="5" max="6" width="15.28515625" customWidth="1"/>
    <col min="7" max="7" width="16.5703125" customWidth="1"/>
    <col min="8" max="8" width="26.7109375" customWidth="1"/>
    <col min="9" max="11" width="8.7109375" customWidth="1"/>
  </cols>
  <sheetData>
    <row r="2" spans="1:11" ht="74.25" customHeight="1">
      <c r="A2" s="1"/>
      <c r="B2" s="1"/>
      <c r="C2" s="150" t="s">
        <v>0</v>
      </c>
      <c r="D2" s="151"/>
      <c r="E2" s="151"/>
      <c r="F2" s="151"/>
      <c r="G2" s="151"/>
      <c r="H2" s="151"/>
      <c r="I2" s="1"/>
      <c r="J2" s="1"/>
      <c r="K2" s="1"/>
    </row>
    <row r="3" spans="1:11" ht="51.75" customHeight="1">
      <c r="A3" s="152" t="s">
        <v>1</v>
      </c>
      <c r="B3" s="153"/>
      <c r="C3" s="153"/>
      <c r="D3" s="153"/>
      <c r="E3" s="153"/>
      <c r="F3" s="153"/>
      <c r="G3" s="153"/>
      <c r="H3" s="154"/>
      <c r="I3" s="1"/>
      <c r="J3" s="1"/>
      <c r="K3" s="1"/>
    </row>
    <row r="4" spans="1:11" ht="15.75" customHeight="1">
      <c r="A4" s="1"/>
      <c r="B4" s="2" t="s">
        <v>2</v>
      </c>
      <c r="C4" s="3">
        <v>151</v>
      </c>
      <c r="D4" s="1"/>
      <c r="E4" s="1"/>
      <c r="F4" s="1"/>
      <c r="G4" s="1"/>
      <c r="H4" s="1"/>
      <c r="I4" s="1"/>
      <c r="J4" s="1"/>
      <c r="K4" s="1"/>
    </row>
    <row r="5" spans="1:11" ht="35.25" customHeight="1">
      <c r="A5" s="1"/>
      <c r="B5" s="4" t="s">
        <v>3</v>
      </c>
      <c r="C5" s="5">
        <v>149</v>
      </c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/>
      <c r="B6" s="6" t="s">
        <v>4</v>
      </c>
      <c r="C6" s="5"/>
      <c r="D6" s="7">
        <v>167</v>
      </c>
      <c r="E6" s="1"/>
      <c r="F6" s="1"/>
      <c r="G6" s="1"/>
      <c r="H6" s="1"/>
      <c r="I6" s="1"/>
      <c r="J6" s="1"/>
      <c r="K6" s="1"/>
    </row>
    <row r="7" spans="1:11" ht="15.75" customHeight="1">
      <c r="A7" s="1"/>
      <c r="B7" s="6" t="s">
        <v>5</v>
      </c>
      <c r="C7" s="5">
        <f>SUM(C4:C6)</f>
        <v>300</v>
      </c>
      <c r="D7" s="1"/>
      <c r="E7" s="1"/>
      <c r="F7" s="1"/>
      <c r="G7" s="1"/>
      <c r="H7" s="1"/>
      <c r="I7" s="1"/>
      <c r="J7" s="1"/>
      <c r="K7" s="1"/>
    </row>
    <row r="8" spans="1:11" ht="15.75" customHeight="1">
      <c r="A8" s="1"/>
      <c r="B8" s="6" t="s">
        <v>6</v>
      </c>
      <c r="C8" s="8" t="s">
        <v>7</v>
      </c>
      <c r="D8" s="1" t="s">
        <v>8</v>
      </c>
      <c r="E8" s="1"/>
      <c r="F8" s="1"/>
      <c r="G8" s="1"/>
      <c r="H8" s="1"/>
      <c r="I8" s="1"/>
      <c r="J8" s="1"/>
      <c r="K8" s="1"/>
    </row>
    <row r="9" spans="1:11" ht="15.75" customHeight="1">
      <c r="A9" s="1"/>
      <c r="B9" s="9" t="s">
        <v>9</v>
      </c>
      <c r="C9" s="10">
        <v>12</v>
      </c>
      <c r="D9" s="1" t="s">
        <v>10</v>
      </c>
      <c r="E9" s="1"/>
      <c r="F9" s="1"/>
      <c r="G9" s="1"/>
      <c r="H9" s="1"/>
      <c r="I9" s="1"/>
      <c r="J9" s="1"/>
      <c r="K9" s="1"/>
    </row>
    <row r="10" spans="1:11" ht="15.75" customHeight="1">
      <c r="A10" s="155" t="s">
        <v>11</v>
      </c>
      <c r="B10" s="156"/>
      <c r="C10" s="156"/>
      <c r="D10" s="156"/>
      <c r="E10" s="156"/>
      <c r="F10" s="10"/>
      <c r="G10" s="1"/>
      <c r="H10" s="1"/>
      <c r="I10" s="1"/>
      <c r="J10" s="1"/>
      <c r="K10" s="1"/>
    </row>
    <row r="11" spans="1:11" ht="48" customHeight="1">
      <c r="A11" s="1"/>
      <c r="B11" s="11" t="s">
        <v>12</v>
      </c>
      <c r="C11" s="157"/>
      <c r="D11" s="108"/>
      <c r="E11" s="108"/>
      <c r="F11" s="108"/>
      <c r="G11" s="108"/>
      <c r="H11" s="109"/>
      <c r="I11" s="1"/>
      <c r="J11" s="1"/>
      <c r="K11" s="1"/>
    </row>
    <row r="12" spans="1:11" ht="47.25">
      <c r="A12" s="1"/>
      <c r="B12" s="12"/>
      <c r="C12" s="12" t="s">
        <v>13</v>
      </c>
      <c r="D12" s="12" t="s">
        <v>14</v>
      </c>
      <c r="E12" s="12" t="s">
        <v>15</v>
      </c>
      <c r="F12" s="13" t="s">
        <v>16</v>
      </c>
      <c r="G12" s="13" t="s">
        <v>17</v>
      </c>
      <c r="H12" s="92" t="s">
        <v>135</v>
      </c>
      <c r="I12" s="1"/>
      <c r="J12" s="1"/>
      <c r="K12" s="1"/>
    </row>
    <row r="13" spans="1:11" ht="31.5" customHeight="1">
      <c r="A13" s="14">
        <v>1</v>
      </c>
      <c r="B13" s="158" t="s">
        <v>18</v>
      </c>
      <c r="C13" s="108"/>
      <c r="D13" s="108"/>
      <c r="E13" s="108"/>
      <c r="F13" s="108"/>
      <c r="G13" s="108"/>
      <c r="H13" s="109"/>
      <c r="I13" s="1"/>
      <c r="J13" s="1"/>
      <c r="K13" s="1"/>
    </row>
    <row r="14" spans="1:11" ht="15.75">
      <c r="A14" s="15" t="s">
        <v>19</v>
      </c>
      <c r="B14" s="16" t="s">
        <v>20</v>
      </c>
      <c r="C14" s="17">
        <v>1250</v>
      </c>
      <c r="D14" s="18" t="s">
        <v>21</v>
      </c>
      <c r="E14" s="19">
        <f>SUM(C14*12)</f>
        <v>15000</v>
      </c>
      <c r="F14" s="159"/>
      <c r="G14" s="20">
        <f>E14/300/12</f>
        <v>4.166666666666667</v>
      </c>
      <c r="H14" s="6"/>
      <c r="I14" s="1"/>
      <c r="J14" s="1"/>
      <c r="K14" s="1"/>
    </row>
    <row r="15" spans="1:11" ht="15.75">
      <c r="A15" s="15" t="s">
        <v>22</v>
      </c>
      <c r="B15" s="16" t="s">
        <v>23</v>
      </c>
      <c r="C15" s="17">
        <v>4500</v>
      </c>
      <c r="D15" s="18" t="s">
        <v>24</v>
      </c>
      <c r="E15" s="19">
        <v>4500</v>
      </c>
      <c r="F15" s="136"/>
      <c r="G15" s="20">
        <f>E15/C7/C9</f>
        <v>1.25</v>
      </c>
      <c r="H15" s="6"/>
      <c r="I15" s="1"/>
      <c r="J15" s="1"/>
      <c r="K15" s="1"/>
    </row>
    <row r="16" spans="1:11" ht="31.5">
      <c r="A16" s="21" t="s">
        <v>25</v>
      </c>
      <c r="B16" s="4" t="s">
        <v>26</v>
      </c>
      <c r="C16" s="22">
        <v>960</v>
      </c>
      <c r="D16" s="23" t="s">
        <v>21</v>
      </c>
      <c r="E16" s="19">
        <v>11520</v>
      </c>
      <c r="F16" s="136"/>
      <c r="G16" s="24">
        <f>E16/C7/C9</f>
        <v>3.1999999999999997</v>
      </c>
      <c r="H16" s="6"/>
      <c r="I16" s="1"/>
      <c r="J16" s="1"/>
      <c r="K16" s="1"/>
    </row>
    <row r="17" spans="1:11" ht="15.75">
      <c r="A17" s="15" t="s">
        <v>22</v>
      </c>
      <c r="B17" s="16" t="s">
        <v>27</v>
      </c>
      <c r="C17" s="17">
        <v>15000</v>
      </c>
      <c r="D17" s="18" t="s">
        <v>21</v>
      </c>
      <c r="E17" s="19">
        <v>180000</v>
      </c>
      <c r="F17" s="136"/>
      <c r="G17" s="20">
        <v>50</v>
      </c>
      <c r="H17" s="6"/>
      <c r="I17" s="1"/>
      <c r="J17" s="1"/>
      <c r="K17" s="1"/>
    </row>
    <row r="18" spans="1:11" ht="31.5">
      <c r="A18" s="21" t="s">
        <v>25</v>
      </c>
      <c r="B18" s="4" t="s">
        <v>28</v>
      </c>
      <c r="C18" s="22">
        <v>30000</v>
      </c>
      <c r="D18" s="23" t="s">
        <v>21</v>
      </c>
      <c r="E18" s="19">
        <v>360000</v>
      </c>
      <c r="F18" s="136"/>
      <c r="G18" s="24">
        <v>100</v>
      </c>
      <c r="H18" s="6"/>
      <c r="I18" s="1"/>
      <c r="J18" s="1"/>
      <c r="K18" s="1"/>
    </row>
    <row r="19" spans="1:11" ht="15.75">
      <c r="A19" s="21" t="s">
        <v>29</v>
      </c>
      <c r="B19" s="4" t="s">
        <v>30</v>
      </c>
      <c r="C19" s="22">
        <v>1500</v>
      </c>
      <c r="D19" s="23" t="s">
        <v>21</v>
      </c>
      <c r="E19" s="19">
        <v>18000</v>
      </c>
      <c r="F19" s="136"/>
      <c r="G19" s="20">
        <v>5</v>
      </c>
      <c r="H19" s="6"/>
      <c r="I19" s="1"/>
      <c r="J19" s="1"/>
      <c r="K19" s="1"/>
    </row>
    <row r="20" spans="1:11" ht="31.5">
      <c r="A20" s="21" t="s">
        <v>31</v>
      </c>
      <c r="B20" s="4" t="s">
        <v>32</v>
      </c>
      <c r="C20" s="22">
        <v>12600</v>
      </c>
      <c r="D20" s="23" t="s">
        <v>21</v>
      </c>
      <c r="E20" s="19">
        <v>151200</v>
      </c>
      <c r="F20" s="136"/>
      <c r="G20" s="24">
        <f>E20/C7/C9</f>
        <v>42</v>
      </c>
      <c r="H20" s="6"/>
      <c r="I20" s="1"/>
      <c r="J20" s="1"/>
      <c r="K20" s="1"/>
    </row>
    <row r="21" spans="1:11" ht="15.75" customHeight="1">
      <c r="A21" s="21" t="s">
        <v>33</v>
      </c>
      <c r="B21" s="4" t="s">
        <v>34</v>
      </c>
      <c r="C21" s="22">
        <v>5000</v>
      </c>
      <c r="D21" s="23" t="s">
        <v>21</v>
      </c>
      <c r="E21" s="19">
        <v>60000</v>
      </c>
      <c r="F21" s="136"/>
      <c r="G21" s="24">
        <f>E21/C7/C9</f>
        <v>16.666666666666668</v>
      </c>
      <c r="H21" s="6"/>
      <c r="I21" s="1"/>
      <c r="J21" s="1"/>
      <c r="K21" s="1"/>
    </row>
    <row r="22" spans="1:11" ht="15.75" customHeight="1">
      <c r="A22" s="21" t="s">
        <v>35</v>
      </c>
      <c r="B22" s="4" t="s">
        <v>36</v>
      </c>
      <c r="C22" s="22">
        <v>2100</v>
      </c>
      <c r="D22" s="23" t="s">
        <v>21</v>
      </c>
      <c r="E22" s="19">
        <v>25200</v>
      </c>
      <c r="F22" s="136"/>
      <c r="G22" s="20">
        <f>E22/C7/C9</f>
        <v>7</v>
      </c>
      <c r="H22" s="6"/>
      <c r="I22" s="1"/>
      <c r="J22" s="1"/>
      <c r="K22" s="1"/>
    </row>
    <row r="23" spans="1:11" ht="33" customHeight="1">
      <c r="A23" s="21" t="s">
        <v>37</v>
      </c>
      <c r="B23" s="25" t="s">
        <v>38</v>
      </c>
      <c r="C23" s="26">
        <v>30000</v>
      </c>
      <c r="D23" s="27" t="s">
        <v>24</v>
      </c>
      <c r="E23" s="19">
        <v>30000</v>
      </c>
      <c r="F23" s="136"/>
      <c r="G23" s="24">
        <f>E23/C7/C9</f>
        <v>8.3333333333333339</v>
      </c>
      <c r="H23" s="6"/>
      <c r="I23" s="1"/>
      <c r="J23" s="1"/>
      <c r="K23" s="1"/>
    </row>
    <row r="24" spans="1:11" ht="15.75" customHeight="1">
      <c r="A24" s="15" t="s">
        <v>39</v>
      </c>
      <c r="B24" s="16" t="s">
        <v>40</v>
      </c>
      <c r="C24" s="17">
        <v>1500</v>
      </c>
      <c r="D24" s="18" t="s">
        <v>24</v>
      </c>
      <c r="E24" s="19">
        <v>1500</v>
      </c>
      <c r="F24" s="136"/>
      <c r="G24" s="24">
        <f>E24/C7/C9</f>
        <v>0.41666666666666669</v>
      </c>
      <c r="H24" s="6"/>
      <c r="I24" s="1"/>
      <c r="J24" s="1"/>
      <c r="K24" s="1"/>
    </row>
    <row r="25" spans="1:11" ht="15.75" customHeight="1">
      <c r="A25" s="21" t="s">
        <v>41</v>
      </c>
      <c r="B25" s="4" t="s">
        <v>42</v>
      </c>
      <c r="C25" s="22">
        <v>400</v>
      </c>
      <c r="D25" s="23" t="s">
        <v>21</v>
      </c>
      <c r="E25" s="19">
        <v>4800</v>
      </c>
      <c r="F25" s="136"/>
      <c r="G25" s="24">
        <f>E25/C7/C9</f>
        <v>1.3333333333333333</v>
      </c>
      <c r="H25" s="5"/>
      <c r="I25" s="28"/>
      <c r="J25" s="28"/>
      <c r="K25" s="28"/>
    </row>
    <row r="26" spans="1:11" ht="15.75" customHeight="1">
      <c r="A26" s="15" t="s">
        <v>43</v>
      </c>
      <c r="B26" s="16" t="s">
        <v>44</v>
      </c>
      <c r="C26" s="17">
        <v>5000</v>
      </c>
      <c r="D26" s="18" t="s">
        <v>24</v>
      </c>
      <c r="E26" s="19">
        <v>5000</v>
      </c>
      <c r="F26" s="136"/>
      <c r="G26" s="20">
        <f>E26/C7/C9</f>
        <v>1.3888888888888891</v>
      </c>
      <c r="H26" s="6"/>
      <c r="I26" s="1"/>
      <c r="J26" s="1"/>
      <c r="K26" s="1"/>
    </row>
    <row r="27" spans="1:11" ht="15.75" customHeight="1">
      <c r="A27" s="21" t="s">
        <v>45</v>
      </c>
      <c r="B27" s="4" t="s">
        <v>46</v>
      </c>
      <c r="C27" s="22">
        <v>1700</v>
      </c>
      <c r="D27" s="23" t="s">
        <v>47</v>
      </c>
      <c r="E27" s="19">
        <v>3400</v>
      </c>
      <c r="F27" s="136"/>
      <c r="G27" s="24">
        <f>E27/C7/C9</f>
        <v>0.94444444444444453</v>
      </c>
      <c r="H27" s="6"/>
      <c r="I27" s="1"/>
      <c r="J27" s="1"/>
      <c r="K27" s="1"/>
    </row>
    <row r="28" spans="1:11" ht="15.75" customHeight="1">
      <c r="A28" s="15" t="s">
        <v>48</v>
      </c>
      <c r="B28" s="16" t="s">
        <v>49</v>
      </c>
      <c r="C28" s="17">
        <v>10000</v>
      </c>
      <c r="D28" s="18" t="s">
        <v>50</v>
      </c>
      <c r="E28" s="19">
        <v>10000</v>
      </c>
      <c r="F28" s="137"/>
      <c r="G28" s="20">
        <f>E28/C7/C9</f>
        <v>2.7777777777777781</v>
      </c>
      <c r="H28" s="6"/>
      <c r="I28" s="1"/>
      <c r="J28" s="1"/>
      <c r="K28" s="1"/>
    </row>
    <row r="29" spans="1:11" ht="29.25" customHeight="1">
      <c r="A29" s="29"/>
      <c r="B29" s="140" t="s">
        <v>51</v>
      </c>
      <c r="C29" s="108"/>
      <c r="D29" s="109"/>
      <c r="E29" s="30">
        <f>SUM(E14:E28)</f>
        <v>880120</v>
      </c>
      <c r="F29" s="31">
        <v>22.26</v>
      </c>
      <c r="G29" s="32">
        <f>SUM(G14:G28)</f>
        <v>244.47777777777779</v>
      </c>
      <c r="H29" s="29"/>
      <c r="I29" s="33"/>
      <c r="J29" s="33"/>
      <c r="K29" s="33"/>
    </row>
    <row r="30" spans="1:11" ht="15.75" customHeight="1">
      <c r="A30" s="160"/>
      <c r="B30" s="161"/>
      <c r="C30" s="161"/>
      <c r="D30" s="161"/>
      <c r="E30" s="161"/>
      <c r="F30" s="161"/>
      <c r="G30" s="161"/>
      <c r="H30" s="162"/>
      <c r="I30" s="33"/>
      <c r="J30" s="33"/>
      <c r="K30" s="33"/>
    </row>
    <row r="31" spans="1:11" ht="30.75" customHeight="1">
      <c r="A31" s="14">
        <v>2</v>
      </c>
      <c r="B31" s="158" t="s">
        <v>52</v>
      </c>
      <c r="C31" s="108"/>
      <c r="D31" s="108"/>
      <c r="E31" s="108"/>
      <c r="F31" s="108"/>
      <c r="G31" s="108"/>
      <c r="H31" s="109"/>
      <c r="I31" s="33"/>
      <c r="J31" s="33"/>
      <c r="K31" s="33"/>
    </row>
    <row r="32" spans="1:11" ht="15.75" customHeight="1">
      <c r="A32" s="21" t="s">
        <v>53</v>
      </c>
      <c r="B32" s="34" t="s">
        <v>54</v>
      </c>
      <c r="C32" s="35">
        <v>1000</v>
      </c>
      <c r="D32" s="36" t="s">
        <v>55</v>
      </c>
      <c r="E32" s="37">
        <v>10000</v>
      </c>
      <c r="F32" s="163"/>
      <c r="G32" s="38">
        <f>E32/C7/C9</f>
        <v>2.7777777777777781</v>
      </c>
      <c r="H32" s="6"/>
      <c r="I32" s="33"/>
      <c r="J32" s="33"/>
      <c r="K32" s="33"/>
    </row>
    <row r="33" spans="1:11" ht="15.75" customHeight="1">
      <c r="A33" s="21" t="s">
        <v>56</v>
      </c>
      <c r="B33" s="39" t="s">
        <v>57</v>
      </c>
      <c r="C33" s="40">
        <v>3000</v>
      </c>
      <c r="D33" s="41" t="s">
        <v>58</v>
      </c>
      <c r="E33" s="37">
        <v>6000</v>
      </c>
      <c r="F33" s="136"/>
      <c r="G33" s="38">
        <f>E33/C7/C9</f>
        <v>1.6666666666666667</v>
      </c>
      <c r="H33" s="6"/>
      <c r="I33" s="33"/>
      <c r="J33" s="33"/>
      <c r="K33" s="33"/>
    </row>
    <row r="34" spans="1:11" ht="15.75" customHeight="1">
      <c r="A34" s="21" t="s">
        <v>59</v>
      </c>
      <c r="B34" s="39" t="s">
        <v>60</v>
      </c>
      <c r="C34" s="40">
        <v>5000</v>
      </c>
      <c r="D34" s="42" t="s">
        <v>61</v>
      </c>
      <c r="E34" s="37">
        <v>50000</v>
      </c>
      <c r="F34" s="136"/>
      <c r="G34" s="38">
        <f>E34/C7/C9</f>
        <v>13.888888888888888</v>
      </c>
      <c r="H34" s="6"/>
      <c r="I34" s="33"/>
      <c r="J34" s="33"/>
      <c r="K34" s="33"/>
    </row>
    <row r="35" spans="1:11" ht="15.75" customHeight="1">
      <c r="A35" s="21" t="s">
        <v>62</v>
      </c>
      <c r="B35" s="39" t="s">
        <v>63</v>
      </c>
      <c r="C35" s="40">
        <v>1500</v>
      </c>
      <c r="D35" s="42" t="s">
        <v>61</v>
      </c>
      <c r="E35" s="37">
        <v>15000</v>
      </c>
      <c r="F35" s="136"/>
      <c r="G35" s="38">
        <f>E35/C7/C9</f>
        <v>4.166666666666667</v>
      </c>
      <c r="H35" s="6"/>
      <c r="I35" s="33"/>
      <c r="J35" s="33"/>
      <c r="K35" s="33"/>
    </row>
    <row r="36" spans="1:11" ht="15.75" customHeight="1">
      <c r="A36" s="21" t="s">
        <v>64</v>
      </c>
      <c r="B36" s="39" t="s">
        <v>65</v>
      </c>
      <c r="C36" s="40">
        <v>10000</v>
      </c>
      <c r="D36" s="42" t="s">
        <v>61</v>
      </c>
      <c r="E36" s="37">
        <v>100000</v>
      </c>
      <c r="F36" s="136"/>
      <c r="G36" s="38">
        <f>E36/C7/C9</f>
        <v>27.777777777777775</v>
      </c>
      <c r="H36" s="6"/>
      <c r="I36" s="33"/>
      <c r="J36" s="33"/>
      <c r="K36" s="33"/>
    </row>
    <row r="37" spans="1:11" ht="15.75" customHeight="1">
      <c r="A37" s="21" t="s">
        <v>66</v>
      </c>
      <c r="B37" s="39" t="s">
        <v>67</v>
      </c>
      <c r="C37" s="40">
        <v>1500</v>
      </c>
      <c r="D37" s="42" t="s">
        <v>61</v>
      </c>
      <c r="E37" s="37">
        <v>15000</v>
      </c>
      <c r="F37" s="137"/>
      <c r="G37" s="38">
        <f>E37/C7/C9</f>
        <v>4.166666666666667</v>
      </c>
      <c r="H37" s="6"/>
      <c r="I37" s="33"/>
      <c r="J37" s="33"/>
      <c r="K37" s="33"/>
    </row>
    <row r="38" spans="1:11" ht="31.5" customHeight="1">
      <c r="A38" s="21"/>
      <c r="B38" s="140" t="s">
        <v>68</v>
      </c>
      <c r="C38" s="108"/>
      <c r="D38" s="109"/>
      <c r="E38" s="43">
        <f>SUM(E32:E37)</f>
        <v>196000</v>
      </c>
      <c r="F38" s="44">
        <v>4.96</v>
      </c>
      <c r="G38" s="45">
        <f>SUM(G32:G37)</f>
        <v>54.444444444444436</v>
      </c>
      <c r="H38" s="6"/>
      <c r="I38" s="33"/>
      <c r="J38" s="33"/>
      <c r="K38" s="33"/>
    </row>
    <row r="39" spans="1:11" ht="15.75" customHeight="1">
      <c r="A39" s="164"/>
      <c r="B39" s="108"/>
      <c r="C39" s="108"/>
      <c r="D39" s="108"/>
      <c r="E39" s="108"/>
      <c r="F39" s="108"/>
      <c r="G39" s="108"/>
      <c r="H39" s="109"/>
      <c r="I39" s="33"/>
      <c r="J39" s="33"/>
      <c r="K39" s="33"/>
    </row>
    <row r="40" spans="1:11" ht="31.5" customHeight="1">
      <c r="A40" s="46" t="s">
        <v>69</v>
      </c>
      <c r="B40" s="146" t="s">
        <v>70</v>
      </c>
      <c r="C40" s="108"/>
      <c r="D40" s="108"/>
      <c r="E40" s="108"/>
      <c r="F40" s="108"/>
      <c r="G40" s="108"/>
      <c r="H40" s="109"/>
      <c r="I40" s="1"/>
      <c r="J40" s="1"/>
      <c r="K40" s="1"/>
    </row>
    <row r="41" spans="1:11" ht="15.75" customHeight="1">
      <c r="A41" s="21" t="s">
        <v>71</v>
      </c>
      <c r="B41" s="4" t="s">
        <v>72</v>
      </c>
      <c r="C41" s="47">
        <v>250000</v>
      </c>
      <c r="D41" s="39" t="s">
        <v>73</v>
      </c>
      <c r="E41" s="48">
        <v>250000</v>
      </c>
      <c r="F41" s="165"/>
      <c r="G41" s="49">
        <f>E41/C7/C9</f>
        <v>69.444444444444443</v>
      </c>
      <c r="H41" s="6"/>
      <c r="I41" s="1"/>
      <c r="J41" s="1"/>
      <c r="K41" s="1"/>
    </row>
    <row r="42" spans="1:11" ht="15.75" customHeight="1">
      <c r="A42" s="21" t="s">
        <v>74</v>
      </c>
      <c r="B42" s="4" t="s">
        <v>75</v>
      </c>
      <c r="C42" s="47">
        <v>380000</v>
      </c>
      <c r="D42" s="4" t="s">
        <v>76</v>
      </c>
      <c r="E42" s="48">
        <v>380000</v>
      </c>
      <c r="F42" s="136"/>
      <c r="G42" s="49">
        <f>E42/C7/C9</f>
        <v>105.55555555555556</v>
      </c>
      <c r="H42" s="6"/>
      <c r="I42" s="1"/>
      <c r="J42" s="1"/>
      <c r="K42" s="1"/>
    </row>
    <row r="43" spans="1:11" ht="15.75" customHeight="1">
      <c r="A43" s="15" t="s">
        <v>77</v>
      </c>
      <c r="B43" s="16" t="s">
        <v>78</v>
      </c>
      <c r="C43" s="50">
        <v>15000</v>
      </c>
      <c r="D43" s="16" t="s">
        <v>21</v>
      </c>
      <c r="E43" s="51">
        <v>180000</v>
      </c>
      <c r="F43" s="136"/>
      <c r="G43" s="49">
        <f>E43/C7/C9</f>
        <v>50</v>
      </c>
      <c r="H43" s="6"/>
      <c r="I43" s="1"/>
      <c r="J43" s="1"/>
      <c r="K43" s="1"/>
    </row>
    <row r="44" spans="1:11" ht="15.75" customHeight="1">
      <c r="A44" s="21" t="s">
        <v>79</v>
      </c>
      <c r="B44" s="4" t="s">
        <v>80</v>
      </c>
      <c r="C44" s="52">
        <v>20000</v>
      </c>
      <c r="D44" s="4" t="s">
        <v>24</v>
      </c>
      <c r="E44" s="53">
        <v>20000</v>
      </c>
      <c r="F44" s="136"/>
      <c r="G44" s="49">
        <f>E44/C7/C9</f>
        <v>5.5555555555555562</v>
      </c>
      <c r="H44" s="6"/>
      <c r="I44" s="1"/>
      <c r="J44" s="1"/>
      <c r="K44" s="1"/>
    </row>
    <row r="45" spans="1:11" ht="15.75" customHeight="1">
      <c r="A45" s="15" t="s">
        <v>81</v>
      </c>
      <c r="B45" s="16" t="s">
        <v>82</v>
      </c>
      <c r="C45" s="54">
        <v>50000</v>
      </c>
      <c r="D45" s="16" t="s">
        <v>24</v>
      </c>
      <c r="E45" s="51">
        <v>50000</v>
      </c>
      <c r="F45" s="136"/>
      <c r="G45" s="49">
        <f>E45/C7/C9</f>
        <v>13.888888888888888</v>
      </c>
      <c r="H45" s="6"/>
      <c r="I45" s="1"/>
      <c r="J45" s="1"/>
      <c r="K45" s="1"/>
    </row>
    <row r="46" spans="1:11" ht="92.25" customHeight="1">
      <c r="A46" s="21" t="s">
        <v>83</v>
      </c>
      <c r="B46" s="100" t="s">
        <v>84</v>
      </c>
      <c r="C46" s="101">
        <v>23868</v>
      </c>
      <c r="D46" s="102" t="s">
        <v>24</v>
      </c>
      <c r="E46" s="103">
        <v>23868</v>
      </c>
      <c r="F46" s="137"/>
      <c r="G46" s="49">
        <f>E46/C7/C9</f>
        <v>6.63</v>
      </c>
      <c r="H46" s="6"/>
      <c r="I46" s="1"/>
      <c r="J46" s="1"/>
      <c r="K46" s="1"/>
    </row>
    <row r="47" spans="1:11" ht="31.5" customHeight="1">
      <c r="A47" s="55"/>
      <c r="B47" s="140" t="s">
        <v>85</v>
      </c>
      <c r="C47" s="108"/>
      <c r="D47" s="109"/>
      <c r="E47" s="56">
        <f>SUM(E41:E46)</f>
        <v>903868</v>
      </c>
      <c r="F47" s="31">
        <v>22.86</v>
      </c>
      <c r="G47" s="32">
        <f>SUM(G41:G46)</f>
        <v>251.07444444444442</v>
      </c>
      <c r="H47" s="29"/>
      <c r="I47" s="33"/>
      <c r="J47" s="33"/>
      <c r="K47" s="33"/>
    </row>
    <row r="48" spans="1:11" ht="15.75" customHeight="1">
      <c r="A48" s="141"/>
      <c r="B48" s="108"/>
      <c r="C48" s="108"/>
      <c r="D48" s="108"/>
      <c r="E48" s="108"/>
      <c r="F48" s="108"/>
      <c r="G48" s="108"/>
      <c r="H48" s="109"/>
      <c r="I48" s="1"/>
      <c r="J48" s="1"/>
      <c r="K48" s="1"/>
    </row>
    <row r="49" spans="1:11" ht="47.25" customHeight="1">
      <c r="A49" s="29"/>
      <c r="B49" s="142" t="s">
        <v>86</v>
      </c>
      <c r="C49" s="143"/>
      <c r="D49" s="144"/>
      <c r="E49" s="104">
        <f t="shared" ref="E49:G49" si="0">SUM(E29+E38+E47)</f>
        <v>1979988</v>
      </c>
      <c r="F49" s="105">
        <f t="shared" si="0"/>
        <v>50.08</v>
      </c>
      <c r="G49" s="106">
        <f t="shared" si="0"/>
        <v>549.99666666666667</v>
      </c>
      <c r="H49" s="29"/>
      <c r="I49" s="33"/>
      <c r="J49" s="33"/>
      <c r="K49" s="33"/>
    </row>
    <row r="50" spans="1:11" ht="17.25" customHeight="1">
      <c r="A50" s="145"/>
      <c r="B50" s="108"/>
      <c r="C50" s="108"/>
      <c r="D50" s="108"/>
      <c r="E50" s="108"/>
      <c r="F50" s="108"/>
      <c r="G50" s="108"/>
      <c r="H50" s="109"/>
      <c r="I50" s="33"/>
      <c r="J50" s="33"/>
      <c r="K50" s="33"/>
    </row>
    <row r="51" spans="1:11" ht="32.25" customHeight="1">
      <c r="A51" s="14" t="s">
        <v>87</v>
      </c>
      <c r="B51" s="146" t="s">
        <v>88</v>
      </c>
      <c r="C51" s="108"/>
      <c r="D51" s="108"/>
      <c r="E51" s="108"/>
      <c r="F51" s="108"/>
      <c r="G51" s="108"/>
      <c r="H51" s="109"/>
      <c r="I51" s="1"/>
      <c r="J51" s="1"/>
      <c r="K51" s="1"/>
    </row>
    <row r="52" spans="1:11" ht="41.25" customHeight="1">
      <c r="A52" s="57" t="s">
        <v>89</v>
      </c>
      <c r="B52" s="58" t="s">
        <v>90</v>
      </c>
      <c r="C52" s="59">
        <v>30000</v>
      </c>
      <c r="D52" s="60" t="s">
        <v>24</v>
      </c>
      <c r="E52" s="59">
        <v>30000</v>
      </c>
      <c r="F52" s="135" t="s">
        <v>91</v>
      </c>
      <c r="G52" s="57">
        <v>14.97</v>
      </c>
      <c r="H52" s="57"/>
      <c r="I52" s="1"/>
      <c r="J52" s="1"/>
      <c r="K52" s="1"/>
    </row>
    <row r="53" spans="1:11" ht="39" customHeight="1">
      <c r="A53" s="57" t="s">
        <v>92</v>
      </c>
      <c r="B53" s="58" t="s">
        <v>93</v>
      </c>
      <c r="C53" s="59">
        <v>10000</v>
      </c>
      <c r="D53" s="60" t="s">
        <v>24</v>
      </c>
      <c r="E53" s="59">
        <v>10000</v>
      </c>
      <c r="F53" s="136"/>
      <c r="G53" s="61">
        <v>5</v>
      </c>
      <c r="H53" s="57"/>
      <c r="I53" s="1"/>
      <c r="J53" s="1"/>
      <c r="K53" s="1"/>
    </row>
    <row r="54" spans="1:11" ht="39" customHeight="1">
      <c r="A54" s="57" t="s">
        <v>94</v>
      </c>
      <c r="B54" s="39" t="s">
        <v>95</v>
      </c>
      <c r="C54" s="42">
        <v>10080.120000000001</v>
      </c>
      <c r="D54" s="58" t="s">
        <v>24</v>
      </c>
      <c r="E54" s="59">
        <v>10080.120000000001</v>
      </c>
      <c r="F54" s="137"/>
      <c r="G54" s="62">
        <v>5.03</v>
      </c>
      <c r="H54" s="57"/>
      <c r="I54" s="1"/>
      <c r="J54" s="1"/>
      <c r="K54" s="1"/>
    </row>
    <row r="55" spans="1:11" ht="15.75" customHeight="1">
      <c r="A55" s="63"/>
      <c r="B55" s="131" t="s">
        <v>96</v>
      </c>
      <c r="C55" s="108"/>
      <c r="D55" s="109"/>
      <c r="E55" s="64">
        <f>SUM(E52:E54)</f>
        <v>50080.12</v>
      </c>
      <c r="F55" s="65" t="s">
        <v>97</v>
      </c>
      <c r="G55" s="66">
        <f>SUM(G52:G54)</f>
        <v>25</v>
      </c>
      <c r="H55" s="29"/>
      <c r="I55" s="33"/>
      <c r="J55" s="33"/>
      <c r="K55" s="33"/>
    </row>
    <row r="56" spans="1:11" ht="15.75" customHeight="1">
      <c r="A56" s="67"/>
      <c r="B56" s="68"/>
      <c r="C56" s="69"/>
      <c r="D56" s="68"/>
      <c r="E56" s="68"/>
      <c r="F56" s="70"/>
      <c r="G56" s="71"/>
      <c r="H56" s="29"/>
      <c r="I56" s="33"/>
      <c r="J56" s="33"/>
      <c r="K56" s="33"/>
    </row>
    <row r="57" spans="1:11" ht="31.5" customHeight="1">
      <c r="A57" s="14">
        <v>5</v>
      </c>
      <c r="B57" s="132" t="s">
        <v>98</v>
      </c>
      <c r="C57" s="133"/>
      <c r="D57" s="133"/>
      <c r="E57" s="133"/>
      <c r="F57" s="133"/>
      <c r="G57" s="133"/>
      <c r="H57" s="134"/>
      <c r="I57" s="33"/>
      <c r="J57" s="33"/>
      <c r="K57" s="33"/>
    </row>
    <row r="58" spans="1:11" ht="31.5" customHeight="1">
      <c r="A58" s="21" t="s">
        <v>99</v>
      </c>
      <c r="B58" s="4" t="s">
        <v>100</v>
      </c>
      <c r="C58" s="22">
        <v>60000</v>
      </c>
      <c r="D58" s="72" t="s">
        <v>50</v>
      </c>
      <c r="E58" s="48">
        <v>60000</v>
      </c>
      <c r="F58" s="138" t="s">
        <v>91</v>
      </c>
      <c r="G58" s="49">
        <v>16.670000000000002</v>
      </c>
      <c r="H58" s="6"/>
      <c r="I58" s="1"/>
      <c r="J58" s="1"/>
      <c r="K58" s="1"/>
    </row>
    <row r="59" spans="1:11" ht="15.75" customHeight="1">
      <c r="A59" s="21" t="s">
        <v>101</v>
      </c>
      <c r="B59" s="6" t="s">
        <v>102</v>
      </c>
      <c r="C59" s="17">
        <v>70000</v>
      </c>
      <c r="D59" s="73" t="s">
        <v>50</v>
      </c>
      <c r="E59" s="48">
        <v>70000</v>
      </c>
      <c r="F59" s="136"/>
      <c r="G59" s="74">
        <v>19.45</v>
      </c>
      <c r="H59" s="6"/>
      <c r="I59" s="1"/>
      <c r="J59" s="1"/>
      <c r="K59" s="1"/>
    </row>
    <row r="60" spans="1:11" ht="15.75" customHeight="1">
      <c r="A60" s="21" t="s">
        <v>103</v>
      </c>
      <c r="B60" s="6" t="s">
        <v>104</v>
      </c>
      <c r="C60" s="17">
        <v>25000</v>
      </c>
      <c r="D60" s="73" t="s">
        <v>50</v>
      </c>
      <c r="E60" s="48">
        <v>25000</v>
      </c>
      <c r="F60" s="136"/>
      <c r="G60" s="74">
        <v>6.95</v>
      </c>
      <c r="H60" s="6"/>
      <c r="I60" s="1"/>
      <c r="J60" s="1"/>
      <c r="K60" s="1"/>
    </row>
    <row r="61" spans="1:11" ht="15.75" customHeight="1">
      <c r="A61" s="21" t="s">
        <v>105</v>
      </c>
      <c r="B61" s="16" t="s">
        <v>106</v>
      </c>
      <c r="C61" s="47">
        <v>7800</v>
      </c>
      <c r="D61" s="72" t="s">
        <v>50</v>
      </c>
      <c r="E61" s="48">
        <v>7800</v>
      </c>
      <c r="F61" s="136"/>
      <c r="G61" s="24">
        <v>2.17</v>
      </c>
      <c r="H61" s="21"/>
      <c r="I61" s="1"/>
      <c r="J61" s="1"/>
      <c r="K61" s="1"/>
    </row>
    <row r="62" spans="1:11" ht="15.75" customHeight="1">
      <c r="A62" s="21" t="s">
        <v>107</v>
      </c>
      <c r="B62" s="16" t="s">
        <v>108</v>
      </c>
      <c r="C62" s="47">
        <v>70000</v>
      </c>
      <c r="D62" s="72" t="s">
        <v>50</v>
      </c>
      <c r="E62" s="48">
        <v>70000</v>
      </c>
      <c r="F62" s="137"/>
      <c r="G62" s="49">
        <v>19.45</v>
      </c>
      <c r="H62" s="6"/>
      <c r="I62" s="1"/>
      <c r="J62" s="1"/>
      <c r="K62" s="1"/>
    </row>
    <row r="63" spans="1:11" ht="15.75" customHeight="1">
      <c r="A63" s="21" t="s">
        <v>109</v>
      </c>
      <c r="B63" s="75" t="s">
        <v>95</v>
      </c>
      <c r="C63" s="76">
        <v>19116</v>
      </c>
      <c r="D63" s="77" t="s">
        <v>50</v>
      </c>
      <c r="E63" s="48">
        <v>19116</v>
      </c>
      <c r="F63" s="78"/>
      <c r="G63" s="49">
        <v>5.31</v>
      </c>
      <c r="H63" s="6"/>
      <c r="I63" s="1"/>
      <c r="J63" s="1"/>
      <c r="K63" s="1"/>
    </row>
    <row r="64" spans="1:11" ht="26.25" customHeight="1">
      <c r="A64" s="79"/>
      <c r="B64" s="139" t="s">
        <v>110</v>
      </c>
      <c r="C64" s="133"/>
      <c r="D64" s="134"/>
      <c r="E64" s="80">
        <f>SUM(E58:E63)</f>
        <v>251916</v>
      </c>
      <c r="F64" s="81" t="s">
        <v>97</v>
      </c>
      <c r="G64" s="82">
        <f>SUM(G58:G63)</f>
        <v>70.000000000000014</v>
      </c>
      <c r="H64" s="83"/>
      <c r="I64" s="1"/>
      <c r="J64" s="1"/>
      <c r="K64" s="1"/>
    </row>
    <row r="65" spans="1:11" ht="26.25" customHeight="1" thickBot="1">
      <c r="A65" s="84"/>
      <c r="B65" s="119" t="s">
        <v>111</v>
      </c>
      <c r="C65" s="120"/>
      <c r="D65" s="121"/>
      <c r="E65" s="122">
        <f>SUM(E49+E55+E64)</f>
        <v>2281984.12</v>
      </c>
      <c r="F65" s="121"/>
      <c r="G65" s="85"/>
      <c r="H65" s="86"/>
      <c r="I65" s="1"/>
      <c r="J65" s="1"/>
      <c r="K65" s="1"/>
    </row>
    <row r="66" spans="1:11" ht="48" customHeight="1">
      <c r="A66" s="123" t="s">
        <v>112</v>
      </c>
      <c r="B66" s="124"/>
      <c r="C66" s="124"/>
      <c r="D66" s="124"/>
      <c r="E66" s="124"/>
      <c r="F66" s="124"/>
      <c r="G66" s="124"/>
      <c r="H66" s="125"/>
      <c r="I66" s="1"/>
      <c r="J66" s="1"/>
      <c r="K66" s="1"/>
    </row>
    <row r="67" spans="1:11" ht="48" customHeight="1" thickBot="1">
      <c r="A67" s="126" t="s">
        <v>136</v>
      </c>
      <c r="B67" s="127"/>
      <c r="C67" s="127"/>
      <c r="D67" s="127"/>
      <c r="E67" s="127"/>
      <c r="F67" s="127"/>
      <c r="G67" s="127"/>
      <c r="H67" s="128"/>
      <c r="I67" s="1"/>
      <c r="J67" s="1"/>
      <c r="K67" s="1"/>
    </row>
    <row r="68" spans="1:11" ht="31.5" customHeight="1">
      <c r="A68" s="93"/>
      <c r="B68" s="129" t="s">
        <v>113</v>
      </c>
      <c r="C68" s="130"/>
      <c r="D68" s="130"/>
      <c r="E68" s="130"/>
      <c r="F68" s="99">
        <v>50</v>
      </c>
      <c r="G68" s="94">
        <v>550</v>
      </c>
      <c r="H68" s="95" t="s">
        <v>128</v>
      </c>
      <c r="I68" s="33"/>
      <c r="J68" s="33"/>
      <c r="K68" s="33"/>
    </row>
    <row r="69" spans="1:11" ht="15.75" customHeight="1">
      <c r="A69" s="33"/>
      <c r="B69" s="88" t="s">
        <v>114</v>
      </c>
      <c r="C69" s="89"/>
      <c r="D69" s="90"/>
      <c r="E69" s="90"/>
      <c r="F69" s="91" t="s">
        <v>97</v>
      </c>
      <c r="G69" s="87">
        <v>300</v>
      </c>
      <c r="H69" s="29"/>
      <c r="I69" s="33"/>
      <c r="J69" s="33"/>
      <c r="K69" s="33"/>
    </row>
    <row r="70" spans="1:11" ht="15.75" customHeight="1">
      <c r="A70" s="33"/>
      <c r="B70" s="115" t="s">
        <v>115</v>
      </c>
      <c r="C70" s="108"/>
      <c r="D70" s="108"/>
      <c r="E70" s="116"/>
      <c r="F70" s="91" t="s">
        <v>97</v>
      </c>
      <c r="G70" s="87">
        <v>840</v>
      </c>
      <c r="H70" s="29"/>
      <c r="I70" s="33"/>
      <c r="J70" s="33"/>
      <c r="K70" s="33"/>
    </row>
    <row r="71" spans="1:11" ht="31.5" customHeight="1">
      <c r="A71" s="117" t="s">
        <v>116</v>
      </c>
      <c r="B71" s="118"/>
      <c r="C71" s="118"/>
      <c r="D71" s="118"/>
      <c r="E71" s="118"/>
      <c r="F71" s="118"/>
      <c r="G71" s="118"/>
      <c r="H71" s="118"/>
      <c r="I71" s="1"/>
      <c r="J71" s="1"/>
      <c r="K71" s="1"/>
    </row>
    <row r="72" spans="1:11" ht="48" customHeight="1">
      <c r="A72" s="21">
        <v>1</v>
      </c>
      <c r="B72" s="113" t="s">
        <v>130</v>
      </c>
      <c r="C72" s="108"/>
      <c r="D72" s="109"/>
      <c r="E72" s="112" t="s">
        <v>129</v>
      </c>
      <c r="F72" s="108"/>
      <c r="G72" s="109"/>
      <c r="H72" s="6"/>
      <c r="I72" s="1"/>
      <c r="J72" s="1"/>
      <c r="K72" s="1"/>
    </row>
    <row r="73" spans="1:11" ht="48" customHeight="1">
      <c r="A73" s="21">
        <v>2</v>
      </c>
      <c r="B73" s="113" t="s">
        <v>130</v>
      </c>
      <c r="C73" s="108"/>
      <c r="D73" s="109"/>
      <c r="E73" s="111" t="s">
        <v>117</v>
      </c>
      <c r="F73" s="108"/>
      <c r="G73" s="109"/>
      <c r="H73" s="6" t="s">
        <v>118</v>
      </c>
      <c r="I73" s="1"/>
      <c r="J73" s="1"/>
      <c r="K73" s="1"/>
    </row>
    <row r="74" spans="1:11" ht="75" customHeight="1">
      <c r="A74" s="21">
        <v>3</v>
      </c>
      <c r="B74" s="110" t="s">
        <v>119</v>
      </c>
      <c r="C74" s="108"/>
      <c r="D74" s="109"/>
      <c r="E74" s="111" t="s">
        <v>120</v>
      </c>
      <c r="F74" s="108"/>
      <c r="G74" s="109"/>
      <c r="H74" s="6"/>
      <c r="I74" s="1"/>
      <c r="J74" s="1"/>
      <c r="K74" s="1"/>
    </row>
    <row r="75" spans="1:11" ht="45.75" customHeight="1">
      <c r="A75" s="21">
        <v>4</v>
      </c>
      <c r="B75" s="113" t="s">
        <v>131</v>
      </c>
      <c r="C75" s="108"/>
      <c r="D75" s="109"/>
      <c r="E75" s="111" t="s">
        <v>121</v>
      </c>
      <c r="F75" s="108"/>
      <c r="G75" s="109"/>
      <c r="H75" s="6"/>
      <c r="I75" s="1"/>
      <c r="J75" s="1"/>
      <c r="K75" s="1"/>
    </row>
    <row r="76" spans="1:11" ht="47.25" customHeight="1">
      <c r="A76" s="21">
        <v>5</v>
      </c>
      <c r="B76" s="114" t="s">
        <v>122</v>
      </c>
      <c r="C76" s="108"/>
      <c r="D76" s="109"/>
      <c r="E76" s="111" t="s">
        <v>123</v>
      </c>
      <c r="F76" s="108"/>
      <c r="G76" s="109"/>
      <c r="H76" s="6"/>
      <c r="I76" s="1"/>
      <c r="J76" s="1"/>
      <c r="K76" s="1"/>
    </row>
    <row r="77" spans="1:11" ht="48" customHeight="1">
      <c r="A77" s="21">
        <v>6</v>
      </c>
      <c r="B77" s="113" t="s">
        <v>132</v>
      </c>
      <c r="C77" s="108"/>
      <c r="D77" s="109"/>
      <c r="E77" s="111" t="s">
        <v>124</v>
      </c>
      <c r="F77" s="108"/>
      <c r="G77" s="109"/>
      <c r="H77" s="6"/>
      <c r="I77" s="1"/>
      <c r="J77" s="1"/>
      <c r="K77" s="1"/>
    </row>
    <row r="78" spans="1:11" ht="48" customHeight="1">
      <c r="A78" s="21">
        <v>7</v>
      </c>
      <c r="B78" s="107" t="s">
        <v>133</v>
      </c>
      <c r="C78" s="108"/>
      <c r="D78" s="109"/>
      <c r="E78" s="111" t="s">
        <v>124</v>
      </c>
      <c r="F78" s="108"/>
      <c r="G78" s="109"/>
      <c r="H78" s="6"/>
      <c r="I78" s="1"/>
      <c r="J78" s="1"/>
      <c r="K78" s="1"/>
    </row>
    <row r="79" spans="1:11" ht="62.25" customHeight="1">
      <c r="A79" s="21">
        <v>8</v>
      </c>
      <c r="B79" s="110" t="s">
        <v>125</v>
      </c>
      <c r="C79" s="108"/>
      <c r="D79" s="109"/>
      <c r="E79" s="111" t="s">
        <v>126</v>
      </c>
      <c r="F79" s="108"/>
      <c r="G79" s="109"/>
      <c r="H79" s="6"/>
      <c r="I79" s="1"/>
      <c r="J79" s="1"/>
      <c r="K79" s="1"/>
    </row>
    <row r="80" spans="1:11" ht="56.25" customHeight="1">
      <c r="A80" s="21">
        <v>9</v>
      </c>
      <c r="B80" s="110" t="s">
        <v>127</v>
      </c>
      <c r="C80" s="108"/>
      <c r="D80" s="109"/>
      <c r="E80" s="112" t="s">
        <v>134</v>
      </c>
      <c r="F80" s="108"/>
      <c r="G80" s="109"/>
      <c r="H80" s="6"/>
      <c r="I80" s="1"/>
      <c r="J80" s="1"/>
      <c r="K80" s="1"/>
    </row>
    <row r="81" spans="2:8" ht="15.75" customHeight="1"/>
    <row r="82" spans="2:8" ht="15.75" customHeight="1" thickBot="1">
      <c r="B82" s="96" t="s">
        <v>137</v>
      </c>
      <c r="C82" s="147"/>
      <c r="D82" s="147"/>
      <c r="E82" s="147"/>
      <c r="F82" s="96" t="s">
        <v>138</v>
      </c>
      <c r="G82" s="96"/>
      <c r="H82" s="96"/>
    </row>
    <row r="83" spans="2:8" ht="15.75" customHeight="1" thickTop="1"/>
    <row r="84" spans="2:8" ht="15.75" customHeight="1">
      <c r="B84" s="148" t="s">
        <v>139</v>
      </c>
      <c r="C84" s="149"/>
    </row>
    <row r="85" spans="2:8" ht="15.75" customHeight="1">
      <c r="B85" s="97" t="s">
        <v>140</v>
      </c>
      <c r="C85" s="98"/>
    </row>
    <row r="86" spans="2:8" ht="15.75" customHeight="1">
      <c r="B86" s="97" t="s">
        <v>141</v>
      </c>
      <c r="C86" s="166">
        <v>43740</v>
      </c>
    </row>
    <row r="87" spans="2:8" ht="15.75" customHeight="1">
      <c r="B87" s="97" t="s">
        <v>142</v>
      </c>
      <c r="C87" s="166">
        <v>43740</v>
      </c>
    </row>
    <row r="88" spans="2:8" ht="15.75" customHeight="1"/>
    <row r="89" spans="2:8" ht="15.75" customHeight="1"/>
    <row r="90" spans="2:8" ht="15.75" customHeight="1"/>
    <row r="91" spans="2:8" ht="15.75" customHeight="1"/>
    <row r="92" spans="2:8" ht="15.75" customHeight="1"/>
    <row r="93" spans="2:8" ht="15.75" customHeight="1"/>
    <row r="94" spans="2:8" ht="15.75" customHeight="1"/>
    <row r="95" spans="2:8" ht="15.75" customHeight="1"/>
    <row r="96" spans="2:8" ht="15.75" customHeight="1"/>
    <row r="97" ht="15.75" customHeight="1"/>
    <row r="98" ht="15.75" customHeight="1"/>
    <row r="99" ht="15.75" customHeight="1"/>
  </sheetData>
  <mergeCells count="51">
    <mergeCell ref="C82:E82"/>
    <mergeCell ref="B84:C84"/>
    <mergeCell ref="C2:H2"/>
    <mergeCell ref="A3:H3"/>
    <mergeCell ref="A10:E10"/>
    <mergeCell ref="C11:H11"/>
    <mergeCell ref="B13:H13"/>
    <mergeCell ref="F14:F28"/>
    <mergeCell ref="B29:D29"/>
    <mergeCell ref="A30:H30"/>
    <mergeCell ref="B31:H31"/>
    <mergeCell ref="F32:F37"/>
    <mergeCell ref="B38:D38"/>
    <mergeCell ref="A39:H39"/>
    <mergeCell ref="B40:H40"/>
    <mergeCell ref="F41:F46"/>
    <mergeCell ref="B47:D47"/>
    <mergeCell ref="A48:H48"/>
    <mergeCell ref="B49:D49"/>
    <mergeCell ref="A50:H50"/>
    <mergeCell ref="B51:H51"/>
    <mergeCell ref="B55:D55"/>
    <mergeCell ref="B57:H57"/>
    <mergeCell ref="F52:F54"/>
    <mergeCell ref="F58:F62"/>
    <mergeCell ref="B64:D64"/>
    <mergeCell ref="B65:D65"/>
    <mergeCell ref="E65:F65"/>
    <mergeCell ref="A66:H66"/>
    <mergeCell ref="A67:H67"/>
    <mergeCell ref="B68:E68"/>
    <mergeCell ref="B70:E70"/>
    <mergeCell ref="A71:H71"/>
    <mergeCell ref="B72:D72"/>
    <mergeCell ref="E72:G72"/>
    <mergeCell ref="B73:D73"/>
    <mergeCell ref="E73:G73"/>
    <mergeCell ref="B77:D77"/>
    <mergeCell ref="B74:D74"/>
    <mergeCell ref="E74:G74"/>
    <mergeCell ref="B75:D75"/>
    <mergeCell ref="E75:G75"/>
    <mergeCell ref="B76:D76"/>
    <mergeCell ref="E76:G76"/>
    <mergeCell ref="E77:G77"/>
    <mergeCell ref="B78:D78"/>
    <mergeCell ref="B79:D79"/>
    <mergeCell ref="B80:D80"/>
    <mergeCell ref="E78:G78"/>
    <mergeCell ref="E79:G79"/>
    <mergeCell ref="E80:G80"/>
  </mergeCells>
  <pageMargins left="0.23611111111111099" right="0.23611111111111099" top="0.29027777777777802" bottom="0.7479166666666670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Лист1!Print_Titles_0</vt:lpstr>
      <vt:lpstr>Лист1!Print_Titles_0_0</vt:lpstr>
      <vt:lpstr>Лист1!Print_Titles_0_0_0</vt:lpstr>
      <vt:lpstr>Лист1!Print_Titles_0_0_0_0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revision>10</cp:revision>
  <cp:lastPrinted>2019-09-30T05:52:32Z</cp:lastPrinted>
  <dcterms:created xsi:type="dcterms:W3CDTF">2018-10-17T18:46:19Z</dcterms:created>
  <dcterms:modified xsi:type="dcterms:W3CDTF">2019-10-02T08:22:45Z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