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95" windowWidth="20775" windowHeight="9405"/>
  </bookViews>
  <sheets>
    <sheet name="Лист1" sheetId="1" r:id="rId1"/>
  </sheets>
  <definedNames>
    <definedName name="Print_Titles_0" localSheetId="0">Лист1!$3:$11</definedName>
    <definedName name="Print_Titles_0_0" localSheetId="0">Лист1!$3:$11</definedName>
    <definedName name="Print_Titles_0_0_0" localSheetId="0">Лист1!$3:$11</definedName>
    <definedName name="Print_Titles_0_0_0_0" localSheetId="0">Лист1!$3:$11</definedName>
  </definedNames>
  <calcPr calcId="124519"/>
</workbook>
</file>

<file path=xl/calcChain.xml><?xml version="1.0" encoding="utf-8"?>
<calcChain xmlns="http://schemas.openxmlformats.org/spreadsheetml/2006/main">
  <c r="G16" i="1"/>
  <c r="G21"/>
  <c r="F47"/>
  <c r="F46"/>
  <c r="F45"/>
  <c r="F44"/>
  <c r="F40"/>
  <c r="F30"/>
  <c r="F27"/>
  <c r="F34" s="1"/>
  <c r="F19"/>
  <c r="F18"/>
  <c r="F24" s="1"/>
  <c r="F16"/>
  <c r="F15"/>
  <c r="F14"/>
  <c r="F13"/>
  <c r="C7"/>
  <c r="G28" s="1"/>
  <c r="G40" l="1"/>
  <c r="G47"/>
  <c r="G30"/>
  <c r="G50"/>
  <c r="G60" s="1"/>
  <c r="F36"/>
  <c r="G13"/>
  <c r="G23"/>
  <c r="G27"/>
  <c r="G34" s="1"/>
  <c r="G29"/>
  <c r="G44"/>
  <c r="G45"/>
  <c r="G46"/>
  <c r="G14"/>
  <c r="G15"/>
  <c r="G18"/>
  <c r="G19"/>
  <c r="G20"/>
  <c r="G37" l="1"/>
  <c r="G36"/>
  <c r="G38" l="1"/>
  <c r="F38"/>
</calcChain>
</file>

<file path=xl/sharedStrings.xml><?xml version="1.0" encoding="utf-8"?>
<sst xmlns="http://schemas.openxmlformats.org/spreadsheetml/2006/main" count="109" uniqueCount="96">
  <si>
    <t>Членов объединения</t>
  </si>
  <si>
    <t>Садоводов пользующихся водопроводом:</t>
  </si>
  <si>
    <t>Итого садоводов</t>
  </si>
  <si>
    <t xml:space="preserve">Смета составлена на </t>
  </si>
  <si>
    <t xml:space="preserve"> месяцев</t>
  </si>
  <si>
    <t>2018-2019</t>
  </si>
  <si>
    <t>Наименование статьи расхода</t>
  </si>
  <si>
    <t>Цена за единицу</t>
  </si>
  <si>
    <t>Единицы измерения</t>
  </si>
  <si>
    <t xml:space="preserve">колич. </t>
  </si>
  <si>
    <t>Стоимость всего</t>
  </si>
  <si>
    <t>В месяц с садовода</t>
  </si>
  <si>
    <t>Накладные расходы</t>
  </si>
  <si>
    <t>Банковские услуги, электронная отчетность, Бухгалтерия (лицензия на 1год)</t>
  </si>
  <si>
    <t>месяц</t>
  </si>
  <si>
    <t>Бухгалтер: договор услуг</t>
  </si>
  <si>
    <t>Зарплата председатель налог с ФОТ (НДФЛ, ПФ, ФСС, МФ)</t>
  </si>
  <si>
    <t>Земельный налог на земли общего пользования</t>
  </si>
  <si>
    <t>год</t>
  </si>
  <si>
    <t>Компенсация ГСМ</t>
  </si>
  <si>
    <t>Сайт, хостинг (лицензия 1 год)</t>
  </si>
  <si>
    <t>Канцелярские и хозяйственные расходы</t>
  </si>
  <si>
    <t>Юридические услуги</t>
  </si>
  <si>
    <t>Итого накладные расходы</t>
  </si>
  <si>
    <t>Текущее содержание инфраструктуры</t>
  </si>
  <si>
    <t>Содержание автомобильных дорог (очистка, подсыпка, ремонт, чистка обочин)</t>
  </si>
  <si>
    <t>всего</t>
  </si>
  <si>
    <t>Вывоз мусора</t>
  </si>
  <si>
    <t>Обслуживание и ремонт шлагбаумов</t>
  </si>
  <si>
    <t>услуга</t>
  </si>
  <si>
    <t>Электричество</t>
  </si>
  <si>
    <t>Прошлый год</t>
  </si>
  <si>
    <t>Итого текущее содержание</t>
  </si>
  <si>
    <t>Итого текущее содержание+накладные</t>
  </si>
  <si>
    <t xml:space="preserve">Итого содержание СНТ </t>
  </si>
  <si>
    <t>Целевой взнос</t>
  </si>
  <si>
    <t xml:space="preserve">Покупка пожарной емкости </t>
  </si>
  <si>
    <t>Покупка запасного насоса</t>
  </si>
  <si>
    <t>Покупка лебедки</t>
  </si>
  <si>
    <t>Покупка информационного стенда</t>
  </si>
  <si>
    <t>Итого</t>
  </si>
  <si>
    <t>Итого взносы ежемесячно:</t>
  </si>
  <si>
    <t>Итого целевой взнос:</t>
  </si>
  <si>
    <t>с 01.11.2018-31.12.2019</t>
  </si>
  <si>
    <r>
      <t>Примечание:
- для владельцев индивидуальных участков, не являющихся членами товарищества (садоводов, ведущих деятельность вне участия в товариществе) ,</t>
    </r>
    <r>
      <rPr>
        <b/>
        <sz val="12"/>
        <color rgb="FF000000"/>
        <rFont val="Times New Roman"/>
        <family val="1"/>
        <charset val="204"/>
      </rPr>
      <t xml:space="preserve"> плата </t>
    </r>
    <r>
      <rPr>
        <sz val="12"/>
        <color rgb="FF000000"/>
        <rFont val="Times New Roman"/>
      </rPr>
      <t xml:space="preserve">за пользование объектами инфраструктуры и создание (реконструкцию) имущества общего пользованиятекущий включает капитальный ремонт объектов капитального строительства, относящихся к имуществу общего пользования и расположенных в границах территории садоводства или огородничества, за услуги и работы товарищества по управлению таким имуществом в порядке, установленном 217-ФЗ (пп. 3,4 ст. 5), :
- плата предусмотрена в размере, равном сумме членского и целевого  взноса члена товарищества;
- сроки и порядок внесения платы, предусмотрены в порядке, аналогичном для членов товарищества.
</t>
    </r>
  </si>
  <si>
    <t>1.1.</t>
  </si>
  <si>
    <t>1.2.</t>
  </si>
  <si>
    <t>1.3.</t>
  </si>
  <si>
    <t>1.4.</t>
  </si>
  <si>
    <t>1.5.</t>
  </si>
  <si>
    <t>1.6.</t>
  </si>
  <si>
    <t>1.7.</t>
  </si>
  <si>
    <t>1.8.</t>
  </si>
  <si>
    <t>2.1.</t>
  </si>
  <si>
    <t>2.2.</t>
  </si>
  <si>
    <t>2.3.</t>
  </si>
  <si>
    <t>2.4.</t>
  </si>
  <si>
    <t>4.1.</t>
  </si>
  <si>
    <t>4.2.</t>
  </si>
  <si>
    <t>4.3.</t>
  </si>
  <si>
    <t>4.4.</t>
  </si>
  <si>
    <t>Расчет взносов для членов СНТ "Култаево" и садоводов, ведущих деятельность вне участия в товариществе</t>
  </si>
  <si>
    <t>С собственника участка независимо от площади и количества участков в собственности</t>
  </si>
  <si>
    <t>Размер членского взноса для членов товарищества (ежемесячный)</t>
  </si>
  <si>
    <t>Размер целевого взноса для членов товарищества (годовой)</t>
  </si>
  <si>
    <t>Размер платы для садоводов, ведущих деятельность вне участия в товариществе (ежемесячный)</t>
  </si>
  <si>
    <t>Размер платы для садоводов, ведущих деятельность вне участия в товариществе (годовой)</t>
  </si>
  <si>
    <t>Порядок оплаты всех взносов и платы</t>
  </si>
  <si>
    <t>500,00 руб в месяц</t>
  </si>
  <si>
    <t>На расчетный счет товарищества, с обязательным указанием ФИО собственника, условного номера участка, улицы и дома на территории товарищества и назначения платежа</t>
  </si>
  <si>
    <t>до 01.06.2020г</t>
  </si>
  <si>
    <t>за период с 01.11.2018-31.10.2019 до 31.12.2019; за период с 01.11.2019-12.2019 ежемесячно: за ноябрь 2019 до 05.12.2019, за декабрь 2019 до 10.01.2020г.</t>
  </si>
  <si>
    <t>Для членов товарищества: Срок оплаты ежемесячного членского взноса в размере 500,00 руб</t>
  </si>
  <si>
    <t>Для садоводов, ведущих деятельность вне участия в товариществе: Срок оплаты ежемесячной платы в размере 500,00 руб</t>
  </si>
  <si>
    <t xml:space="preserve">Итого с члена товарищества за период с 01.11.2018-31.12.2019 </t>
  </si>
  <si>
    <t xml:space="preserve">Итого с  садовода, ведущего деятельность вне участия в товариществе за период с 01.11.2018-31.12.2019 </t>
  </si>
  <si>
    <t>Примечание: Согласно норм 217-ФЗ договор на пользование объектами инфрасруктуры с садоводами, ведущими деятельность вне участия в товариществе не заключается. Данная норма отменена с 01.01.2019г</t>
  </si>
  <si>
    <t>Резервный фонд (аварии, инфляция, повышение цен)</t>
  </si>
  <si>
    <t>Примечание: садоводы, ведущие деятельность вне участия в товариществе до 31.12.2018 индивидуальные садоводы</t>
  </si>
  <si>
    <t>Садоводов, ведущих деятельность вне участия в товариществе (до 31.12.2018 индивидуальные садоводы)</t>
  </si>
  <si>
    <t>Проект приходно расходной сметы Садоводческого некоммерческого товарищества "Култаево",                 ИНН 5904256213, на период с 01.11.2018-31.12.2019</t>
  </si>
  <si>
    <t>СМС рассылка</t>
  </si>
  <si>
    <t>1.9.</t>
  </si>
  <si>
    <t>Обучение председателя "Университет садоводов"</t>
  </si>
  <si>
    <t>1 раз</t>
  </si>
  <si>
    <t>4.5.</t>
  </si>
  <si>
    <t>4.6.</t>
  </si>
  <si>
    <t>Покупка генератора</t>
  </si>
  <si>
    <t>Дорожные плиты (подъезд к пожарному резервуару)</t>
  </si>
  <si>
    <t>Итого общая сумма сметы доходов и расходов товарищества на период с 01.11.2018-31.12.2019 составляет 2 669 980,00,00 (Два милиона шестьсот шестьдесят девять тысяч девятьсот восемьдесят рублей 00 копеек)</t>
  </si>
  <si>
    <t xml:space="preserve">Приложение № 2
к протоколу заседания правления
 СНТ «Култаево»
от "29" сентября 2019 г. № 6
</t>
  </si>
  <si>
    <t>1 900,00 руб</t>
  </si>
  <si>
    <t xml:space="preserve">1 900 ,00руб </t>
  </si>
  <si>
    <t>500,00 руб х 14 мес + 1 900,00 руб = 8 900,00 руб</t>
  </si>
  <si>
    <t>Для членов товарищества: Срок оплаты годового целевого взноса в размере 1 900,00 руб</t>
  </si>
  <si>
    <t>Для садоводов, ведущих деятельность вне участия в товариществе: Срок оплаты годового платежа в размере 1 900,00 руб</t>
  </si>
</sst>
</file>

<file path=xl/styles.xml><?xml version="1.0" encoding="utf-8"?>
<styleSheet xmlns="http://schemas.openxmlformats.org/spreadsheetml/2006/main">
  <numFmts count="2">
    <numFmt numFmtId="164" formatCode="_-* #,##0.00\ _₽_-;\-* #,##0.00\ _₽_-;_-* \-??\ _₽_-;_-@"/>
    <numFmt numFmtId="165" formatCode="_-* #,##0\ _₽_-;\-* #,##0\ _₽_-;_-* &quot;- &quot;_₽_-;_-@"/>
  </numFmts>
  <fonts count="10">
    <font>
      <sz val="11"/>
      <color rgb="FF000000"/>
      <name val="Calibri"/>
    </font>
    <font>
      <sz val="12"/>
      <color rgb="FF000000"/>
      <name val="Times New Roman"/>
    </font>
    <font>
      <b/>
      <sz val="12"/>
      <color rgb="FF000000"/>
      <name val="Times New Roman"/>
    </font>
    <font>
      <b/>
      <sz val="14"/>
      <color rgb="FF000000"/>
      <name val="Times New Roman"/>
    </font>
    <font>
      <sz val="11"/>
      <color rgb="FF000000"/>
      <name val="Times New Roman"/>
    </font>
    <font>
      <sz val="11"/>
      <name val="Calibri"/>
    </font>
    <font>
      <b/>
      <sz val="12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200"/>
        <bgColor rgb="FFFFF200"/>
      </patternFill>
    </fill>
    <fill>
      <patternFill patternType="solid">
        <fgColor rgb="FFDDDDDD"/>
        <bgColor rgb="FFDDDDDD"/>
      </patternFill>
    </fill>
    <fill>
      <patternFill patternType="solid">
        <fgColor rgb="FFFFFFFF"/>
        <bgColor rgb="FFFFFFFF"/>
      </patternFill>
    </fill>
    <fill>
      <patternFill patternType="solid">
        <fgColor rgb="FFFF0000"/>
        <bgColor rgb="FFFF0000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hair">
        <color rgb="FF000000"/>
      </right>
      <top style="thin">
        <color indexed="64"/>
      </top>
      <bottom style="thin">
        <color indexed="64"/>
      </bottom>
      <diagonal/>
    </border>
    <border>
      <left style="hair">
        <color rgb="FF000000"/>
      </left>
      <right style="hair">
        <color rgb="FF000000"/>
      </right>
      <top style="thin">
        <color indexed="64"/>
      </top>
      <bottom style="thin">
        <color indexed="64"/>
      </bottom>
      <diagonal/>
    </border>
    <border>
      <left style="hair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3" xfId="0" applyFont="1" applyBorder="1"/>
    <xf numFmtId="0" fontId="1" fillId="0" borderId="2" xfId="0" applyFont="1" applyBorder="1"/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/>
    </xf>
    <xf numFmtId="0" fontId="2" fillId="0" borderId="5" xfId="0" applyFont="1" applyBorder="1"/>
    <xf numFmtId="0" fontId="2" fillId="0" borderId="6" xfId="0" applyFont="1" applyBorder="1"/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/>
    <xf numFmtId="0" fontId="1" fillId="2" borderId="2" xfId="0" applyFont="1" applyFill="1" applyBorder="1"/>
    <xf numFmtId="0" fontId="1" fillId="0" borderId="2" xfId="0" applyFont="1" applyBorder="1" applyAlignment="1">
      <alignment wrapText="1"/>
    </xf>
    <xf numFmtId="164" fontId="1" fillId="0" borderId="2" xfId="0" applyNumberFormat="1" applyFont="1" applyBorder="1"/>
    <xf numFmtId="4" fontId="1" fillId="0" borderId="2" xfId="0" applyNumberFormat="1" applyFont="1" applyBorder="1" applyAlignment="1">
      <alignment wrapText="1"/>
    </xf>
    <xf numFmtId="165" fontId="1" fillId="0" borderId="2" xfId="0" applyNumberFormat="1" applyFont="1" applyBorder="1"/>
    <xf numFmtId="0" fontId="2" fillId="3" borderId="2" xfId="0" applyFont="1" applyFill="1" applyBorder="1" applyAlignment="1">
      <alignment wrapText="1"/>
    </xf>
    <xf numFmtId="164" fontId="2" fillId="3" borderId="2" xfId="0" applyNumberFormat="1" applyFont="1" applyFill="1" applyBorder="1"/>
    <xf numFmtId="4" fontId="2" fillId="3" borderId="2" xfId="0" applyNumberFormat="1" applyFont="1" applyFill="1" applyBorder="1" applyAlignment="1">
      <alignment wrapText="1"/>
    </xf>
    <xf numFmtId="0" fontId="2" fillId="3" borderId="2" xfId="0" applyFont="1" applyFill="1" applyBorder="1"/>
    <xf numFmtId="165" fontId="2" fillId="3" borderId="2" xfId="0" applyNumberFormat="1" applyFont="1" applyFill="1" applyBorder="1"/>
    <xf numFmtId="0" fontId="2" fillId="0" borderId="2" xfId="0" applyFont="1" applyBorder="1" applyAlignment="1">
      <alignment wrapText="1"/>
    </xf>
    <xf numFmtId="164" fontId="2" fillId="0" borderId="2" xfId="0" applyNumberFormat="1" applyFont="1" applyBorder="1"/>
    <xf numFmtId="4" fontId="2" fillId="0" borderId="2" xfId="0" applyNumberFormat="1" applyFont="1" applyBorder="1" applyAlignment="1">
      <alignment wrapText="1"/>
    </xf>
    <xf numFmtId="0" fontId="2" fillId="0" borderId="2" xfId="0" applyFont="1" applyBorder="1"/>
    <xf numFmtId="165" fontId="2" fillId="0" borderId="2" xfId="0" applyNumberFormat="1" applyFont="1" applyBorder="1"/>
    <xf numFmtId="164" fontId="1" fillId="2" borderId="2" xfId="0" applyNumberFormat="1" applyFont="1" applyFill="1" applyBorder="1"/>
    <xf numFmtId="165" fontId="1" fillId="2" borderId="2" xfId="0" applyNumberFormat="1" applyFont="1" applyFill="1" applyBorder="1"/>
    <xf numFmtId="164" fontId="1" fillId="0" borderId="2" xfId="0" applyNumberFormat="1" applyFont="1" applyBorder="1" applyAlignment="1">
      <alignment wrapText="1"/>
    </xf>
    <xf numFmtId="0" fontId="0" fillId="0" borderId="2" xfId="0" applyFont="1" applyBorder="1"/>
    <xf numFmtId="165" fontId="1" fillId="0" borderId="2" xfId="0" applyNumberFormat="1" applyFont="1" applyBorder="1" applyAlignment="1">
      <alignment wrapText="1"/>
    </xf>
    <xf numFmtId="0" fontId="2" fillId="4" borderId="2" xfId="0" applyFont="1" applyFill="1" applyBorder="1"/>
    <xf numFmtId="164" fontId="2" fillId="4" borderId="2" xfId="0" applyNumberFormat="1" applyFont="1" applyFill="1" applyBorder="1"/>
    <xf numFmtId="165" fontId="2" fillId="4" borderId="2" xfId="0" applyNumberFormat="1" applyFont="1" applyFill="1" applyBorder="1"/>
    <xf numFmtId="0" fontId="2" fillId="0" borderId="1" xfId="0" applyFont="1" applyBorder="1"/>
    <xf numFmtId="164" fontId="2" fillId="0" borderId="1" xfId="0" applyNumberFormat="1" applyFont="1" applyBorder="1"/>
    <xf numFmtId="0" fontId="8" fillId="0" borderId="2" xfId="0" applyFont="1" applyBorder="1"/>
    <xf numFmtId="0" fontId="1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8" fillId="0" borderId="2" xfId="0" applyFont="1" applyBorder="1" applyAlignment="1">
      <alignment wrapText="1"/>
    </xf>
    <xf numFmtId="0" fontId="8" fillId="0" borderId="2" xfId="0" applyFont="1" applyBorder="1" applyAlignment="1">
      <alignment vertical="center" wrapText="1"/>
    </xf>
    <xf numFmtId="0" fontId="8" fillId="0" borderId="2" xfId="0" applyFont="1" applyBorder="1" applyAlignment="1">
      <alignment vertical="center"/>
    </xf>
    <xf numFmtId="9" fontId="1" fillId="6" borderId="2" xfId="0" applyNumberFormat="1" applyFont="1" applyFill="1" applyBorder="1" applyAlignment="1">
      <alignment wrapText="1"/>
    </xf>
    <xf numFmtId="0" fontId="8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2" fillId="2" borderId="2" xfId="0" applyFont="1" applyFill="1" applyBorder="1"/>
    <xf numFmtId="0" fontId="5" fillId="0" borderId="2" xfId="0" applyFont="1" applyBorder="1"/>
    <xf numFmtId="165" fontId="2" fillId="2" borderId="2" xfId="0" applyNumberFormat="1" applyFont="1" applyFill="1" applyBorder="1"/>
    <xf numFmtId="164" fontId="2" fillId="2" borderId="2" xfId="0" applyNumberFormat="1" applyFont="1" applyFill="1" applyBorder="1"/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8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0" fillId="0" borderId="2" xfId="0" applyFont="1" applyBorder="1" applyAlignment="1">
      <alignment wrapText="1"/>
    </xf>
    <xf numFmtId="0" fontId="8" fillId="0" borderId="2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2" borderId="10" xfId="0" applyFont="1" applyFill="1" applyBorder="1"/>
    <xf numFmtId="0" fontId="0" fillId="0" borderId="2" xfId="0" applyFont="1" applyBorder="1"/>
    <xf numFmtId="0" fontId="1" fillId="0" borderId="0" xfId="0" applyFont="1" applyBorder="1" applyAlignment="1">
      <alignment horizontal="center"/>
    </xf>
    <xf numFmtId="0" fontId="4" fillId="0" borderId="2" xfId="0" applyFont="1" applyBorder="1"/>
    <xf numFmtId="0" fontId="8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wrapText="1"/>
    </xf>
    <xf numFmtId="0" fontId="8" fillId="0" borderId="10" xfId="0" applyFont="1" applyBorder="1" applyAlignment="1">
      <alignment horizontal="center" wrapText="1"/>
    </xf>
    <xf numFmtId="0" fontId="9" fillId="5" borderId="2" xfId="0" applyFont="1" applyFill="1" applyBorder="1"/>
    <xf numFmtId="164" fontId="9" fillId="5" borderId="2" xfId="0" applyNumberFormat="1" applyFont="1" applyFill="1" applyBorder="1"/>
    <xf numFmtId="0" fontId="6" fillId="0" borderId="2" xfId="0" applyFont="1" applyBorder="1"/>
    <xf numFmtId="164" fontId="6" fillId="0" borderId="2" xfId="0" applyNumberFormat="1" applyFont="1" applyBorder="1"/>
    <xf numFmtId="0" fontId="9" fillId="5" borderId="13" xfId="0" applyFont="1" applyFill="1" applyBorder="1" applyAlignment="1">
      <alignment horizontal="center" vertical="center" wrapText="1"/>
    </xf>
    <xf numFmtId="0" fontId="9" fillId="5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106"/>
  <sheetViews>
    <sheetView tabSelected="1" workbookViewId="0">
      <selection activeCell="I91" sqref="I91"/>
    </sheetView>
  </sheetViews>
  <sheetFormatPr defaultColWidth="14.42578125" defaultRowHeight="15" customHeight="1"/>
  <cols>
    <col min="1" max="1" width="8.85546875" customWidth="1"/>
    <col min="2" max="2" width="69.85546875" customWidth="1"/>
    <col min="3" max="3" width="19.28515625" customWidth="1"/>
    <col min="4" max="4" width="12.42578125" customWidth="1"/>
    <col min="5" max="5" width="10.28515625" customWidth="1"/>
    <col min="6" max="6" width="15.28515625" customWidth="1"/>
    <col min="7" max="7" width="16.5703125" customWidth="1"/>
    <col min="8" max="11" width="8.7109375" customWidth="1"/>
  </cols>
  <sheetData>
    <row r="2" spans="1:11" ht="83.25" customHeight="1">
      <c r="A2" s="1"/>
      <c r="B2" s="1"/>
      <c r="C2" s="60" t="s">
        <v>90</v>
      </c>
      <c r="D2" s="61"/>
      <c r="E2" s="61"/>
      <c r="F2" s="61"/>
      <c r="G2" s="61"/>
      <c r="H2" s="1"/>
      <c r="I2" s="1"/>
      <c r="J2" s="1"/>
      <c r="K2" s="1"/>
    </row>
    <row r="3" spans="1:11" ht="51.75" customHeight="1">
      <c r="A3" s="1"/>
      <c r="B3" s="59" t="s">
        <v>80</v>
      </c>
      <c r="C3" s="59"/>
      <c r="D3" s="59"/>
      <c r="E3" s="59"/>
      <c r="F3" s="59"/>
      <c r="G3" s="59"/>
      <c r="H3" s="1"/>
      <c r="I3" s="1"/>
      <c r="J3" s="1"/>
      <c r="K3" s="1"/>
    </row>
    <row r="4" spans="1:11" ht="15.75" customHeight="1">
      <c r="A4" s="1"/>
      <c r="B4" s="6" t="s">
        <v>0</v>
      </c>
      <c r="C4" s="8">
        <v>151</v>
      </c>
      <c r="D4" s="1"/>
      <c r="E4" s="1"/>
      <c r="F4" s="1"/>
      <c r="G4" s="1"/>
      <c r="H4" s="1"/>
      <c r="I4" s="1"/>
      <c r="J4" s="1"/>
      <c r="K4" s="1"/>
    </row>
    <row r="5" spans="1:11" ht="35.25" customHeight="1">
      <c r="A5" s="1"/>
      <c r="B5" s="7" t="s">
        <v>79</v>
      </c>
      <c r="C5" s="8">
        <v>149</v>
      </c>
      <c r="D5" s="1"/>
      <c r="E5" s="1"/>
      <c r="F5" s="1"/>
      <c r="G5" s="1"/>
      <c r="H5" s="1"/>
      <c r="I5" s="1"/>
      <c r="J5" s="1"/>
      <c r="K5" s="1"/>
    </row>
    <row r="6" spans="1:11" ht="15.75" customHeight="1">
      <c r="A6" s="1"/>
      <c r="B6" s="6" t="s">
        <v>1</v>
      </c>
      <c r="C6" s="8"/>
      <c r="D6" s="5">
        <v>167</v>
      </c>
      <c r="E6" s="1"/>
      <c r="F6" s="1"/>
      <c r="G6" s="1"/>
      <c r="H6" s="1"/>
      <c r="I6" s="1"/>
      <c r="J6" s="1"/>
      <c r="K6" s="1"/>
    </row>
    <row r="7" spans="1:11" ht="15.75" customHeight="1">
      <c r="A7" s="1"/>
      <c r="B7" s="6" t="s">
        <v>2</v>
      </c>
      <c r="C7" s="8">
        <f>SUM(C4:C6)</f>
        <v>300</v>
      </c>
      <c r="D7" s="1"/>
      <c r="E7" s="1"/>
      <c r="F7" s="1"/>
      <c r="G7" s="1"/>
      <c r="H7" s="1"/>
      <c r="I7" s="1"/>
      <c r="J7" s="1"/>
      <c r="K7" s="1"/>
    </row>
    <row r="8" spans="1:11" ht="15.75" customHeight="1">
      <c r="A8" s="1"/>
      <c r="B8" s="2" t="s">
        <v>3</v>
      </c>
      <c r="C8" s="3">
        <v>14</v>
      </c>
      <c r="D8" s="1" t="s">
        <v>4</v>
      </c>
      <c r="E8" s="1" t="s">
        <v>5</v>
      </c>
      <c r="F8" s="1"/>
      <c r="G8" s="1"/>
      <c r="H8" s="1"/>
      <c r="I8" s="1"/>
      <c r="J8" s="1"/>
      <c r="K8" s="1"/>
    </row>
    <row r="9" spans="1:11" ht="15.75" customHeight="1">
      <c r="A9" s="1"/>
      <c r="B9" s="2"/>
      <c r="C9" s="71" t="s">
        <v>43</v>
      </c>
      <c r="D9" s="71"/>
      <c r="E9" s="71"/>
      <c r="F9" s="71"/>
      <c r="G9" s="1"/>
      <c r="H9" s="1"/>
      <c r="I9" s="1"/>
      <c r="J9" s="1"/>
      <c r="K9" s="1"/>
    </row>
    <row r="10" spans="1:11" ht="48" customHeight="1">
      <c r="A10" s="1"/>
      <c r="B10" s="9" t="s">
        <v>6</v>
      </c>
      <c r="C10" s="10"/>
      <c r="D10" s="11"/>
      <c r="E10" s="11"/>
      <c r="F10" s="11"/>
      <c r="G10" s="12"/>
      <c r="H10" s="1"/>
      <c r="I10" s="1"/>
      <c r="J10" s="1"/>
      <c r="K10" s="1"/>
    </row>
    <row r="11" spans="1:11" ht="48" customHeight="1">
      <c r="A11" s="1"/>
      <c r="B11" s="13"/>
      <c r="C11" s="13" t="s">
        <v>7</v>
      </c>
      <c r="D11" s="13" t="s">
        <v>8</v>
      </c>
      <c r="E11" s="13" t="s">
        <v>9</v>
      </c>
      <c r="F11" s="13" t="s">
        <v>10</v>
      </c>
      <c r="G11" s="13" t="s">
        <v>11</v>
      </c>
      <c r="H11" s="1"/>
      <c r="I11" s="1"/>
      <c r="J11" s="1"/>
      <c r="K11" s="1"/>
    </row>
    <row r="12" spans="1:11" ht="15.75" customHeight="1">
      <c r="A12" s="41">
        <v>1</v>
      </c>
      <c r="B12" s="14" t="s">
        <v>12</v>
      </c>
      <c r="C12" s="15"/>
      <c r="D12" s="15"/>
      <c r="E12" s="15"/>
      <c r="F12" s="15"/>
      <c r="G12" s="15"/>
      <c r="H12" s="1"/>
      <c r="I12" s="1"/>
      <c r="J12" s="1"/>
      <c r="K12" s="1"/>
    </row>
    <row r="13" spans="1:11" ht="15.75" customHeight="1">
      <c r="A13" s="42" t="s">
        <v>45</v>
      </c>
      <c r="B13" s="16" t="s">
        <v>13</v>
      </c>
      <c r="C13" s="17">
        <v>2521.4299999999998</v>
      </c>
      <c r="D13" s="18" t="s">
        <v>14</v>
      </c>
      <c r="E13" s="6">
        <v>14</v>
      </c>
      <c r="F13" s="19">
        <f t="shared" ref="F13:F16" si="0">C13*E13</f>
        <v>35300.019999999997</v>
      </c>
      <c r="G13" s="17">
        <f t="shared" ref="G13:G16" si="1">F13/$C$7/$C$8</f>
        <v>8.4047666666666654</v>
      </c>
      <c r="H13" s="1"/>
      <c r="I13" s="1"/>
      <c r="J13" s="1"/>
      <c r="K13" s="1"/>
    </row>
    <row r="14" spans="1:11" ht="15.75" customHeight="1">
      <c r="A14" s="42" t="s">
        <v>46</v>
      </c>
      <c r="B14" s="16" t="s">
        <v>15</v>
      </c>
      <c r="C14" s="17">
        <v>15000</v>
      </c>
      <c r="D14" s="18" t="s">
        <v>14</v>
      </c>
      <c r="E14" s="6">
        <v>14</v>
      </c>
      <c r="F14" s="19">
        <f t="shared" si="0"/>
        <v>210000</v>
      </c>
      <c r="G14" s="17">
        <f t="shared" si="1"/>
        <v>50</v>
      </c>
      <c r="H14" s="1"/>
      <c r="I14" s="1"/>
      <c r="J14" s="1"/>
      <c r="K14" s="1"/>
    </row>
    <row r="15" spans="1:11" ht="15.75" customHeight="1">
      <c r="A15" s="42" t="s">
        <v>47</v>
      </c>
      <c r="B15" s="16" t="s">
        <v>16</v>
      </c>
      <c r="C15" s="17">
        <v>42600</v>
      </c>
      <c r="D15" s="18" t="s">
        <v>14</v>
      </c>
      <c r="E15" s="6">
        <v>14</v>
      </c>
      <c r="F15" s="19">
        <f t="shared" si="0"/>
        <v>596400</v>
      </c>
      <c r="G15" s="17">
        <f t="shared" si="1"/>
        <v>142</v>
      </c>
      <c r="H15" s="1"/>
      <c r="I15" s="1"/>
      <c r="J15" s="1"/>
      <c r="K15" s="1"/>
    </row>
    <row r="16" spans="1:11" ht="31.5" customHeight="1">
      <c r="A16" s="42" t="s">
        <v>48</v>
      </c>
      <c r="B16" s="68" t="s">
        <v>17</v>
      </c>
      <c r="C16" s="17">
        <v>30000</v>
      </c>
      <c r="D16" s="18" t="s">
        <v>18</v>
      </c>
      <c r="E16" s="72">
        <v>1.2</v>
      </c>
      <c r="F16" s="19">
        <f t="shared" si="0"/>
        <v>36000</v>
      </c>
      <c r="G16" s="17">
        <f t="shared" si="1"/>
        <v>8.5714285714285712</v>
      </c>
      <c r="H16" s="1"/>
      <c r="I16" s="1"/>
      <c r="J16" s="1"/>
      <c r="K16" s="1"/>
    </row>
    <row r="17" spans="1:11" ht="15.75" hidden="1" customHeight="1">
      <c r="A17" s="41"/>
      <c r="B17" s="56"/>
      <c r="C17" s="17"/>
      <c r="D17" s="18"/>
      <c r="E17" s="56"/>
      <c r="F17" s="19"/>
      <c r="G17" s="17"/>
      <c r="H17" s="1"/>
      <c r="I17" s="1"/>
      <c r="J17" s="1"/>
      <c r="K17" s="1"/>
    </row>
    <row r="18" spans="1:11" ht="15.75" customHeight="1">
      <c r="A18" s="42" t="s">
        <v>49</v>
      </c>
      <c r="B18" s="16" t="s">
        <v>19</v>
      </c>
      <c r="C18" s="17">
        <v>1500</v>
      </c>
      <c r="D18" s="18" t="s">
        <v>14</v>
      </c>
      <c r="E18" s="6">
        <v>14</v>
      </c>
      <c r="F18" s="19">
        <f t="shared" ref="F18:F19" si="2">C18*E18</f>
        <v>21000</v>
      </c>
      <c r="G18" s="17">
        <f t="shared" ref="G18:G23" si="3">F18/$C$7/$C$8</f>
        <v>5</v>
      </c>
      <c r="H18" s="1"/>
      <c r="I18" s="1"/>
      <c r="J18" s="1"/>
      <c r="K18" s="1"/>
    </row>
    <row r="19" spans="1:11" ht="15.75" customHeight="1">
      <c r="A19" s="42" t="s">
        <v>50</v>
      </c>
      <c r="B19" s="16" t="s">
        <v>20</v>
      </c>
      <c r="C19" s="17">
        <v>1500</v>
      </c>
      <c r="D19" s="18" t="s">
        <v>18</v>
      </c>
      <c r="E19" s="6">
        <v>1.2</v>
      </c>
      <c r="F19" s="19">
        <f t="shared" si="2"/>
        <v>1800</v>
      </c>
      <c r="G19" s="17">
        <f t="shared" si="3"/>
        <v>0.42857142857142855</v>
      </c>
      <c r="H19" s="1"/>
      <c r="I19" s="1"/>
      <c r="J19" s="1"/>
      <c r="K19" s="1"/>
    </row>
    <row r="20" spans="1:11" ht="15.75" customHeight="1">
      <c r="A20" s="42" t="s">
        <v>51</v>
      </c>
      <c r="B20" s="16" t="s">
        <v>21</v>
      </c>
      <c r="C20" s="17">
        <v>400</v>
      </c>
      <c r="D20" s="18" t="s">
        <v>14</v>
      </c>
      <c r="E20" s="6">
        <v>14</v>
      </c>
      <c r="F20" s="19">
        <v>5600</v>
      </c>
      <c r="G20" s="17">
        <f t="shared" si="3"/>
        <v>1.3333333333333335</v>
      </c>
      <c r="H20" s="1"/>
      <c r="I20" s="1"/>
      <c r="J20" s="1"/>
      <c r="K20" s="1"/>
    </row>
    <row r="21" spans="1:11" ht="15.75" customHeight="1">
      <c r="A21" s="52" t="s">
        <v>52</v>
      </c>
      <c r="B21" s="54" t="s">
        <v>81</v>
      </c>
      <c r="C21" s="17">
        <v>5000</v>
      </c>
      <c r="D21" s="18" t="s">
        <v>18</v>
      </c>
      <c r="E21" s="6">
        <v>14</v>
      </c>
      <c r="F21" s="19">
        <v>6000</v>
      </c>
      <c r="G21" s="17">
        <f t="shared" si="3"/>
        <v>1.4285714285714286</v>
      </c>
      <c r="H21" s="1"/>
      <c r="I21" s="1"/>
      <c r="J21" s="1"/>
      <c r="K21" s="1"/>
    </row>
    <row r="22" spans="1:11" ht="15.75" customHeight="1">
      <c r="A22" s="52" t="s">
        <v>82</v>
      </c>
      <c r="B22" s="54" t="s">
        <v>83</v>
      </c>
      <c r="C22" s="17">
        <v>9500</v>
      </c>
      <c r="D22" s="18" t="s">
        <v>84</v>
      </c>
      <c r="E22" s="6">
        <v>1</v>
      </c>
      <c r="F22" s="19">
        <v>9500</v>
      </c>
      <c r="G22" s="17">
        <v>2.2599999999999998</v>
      </c>
      <c r="H22" s="1"/>
      <c r="I22" s="1"/>
      <c r="J22" s="1"/>
      <c r="K22" s="1"/>
    </row>
    <row r="23" spans="1:11" ht="15.75" customHeight="1">
      <c r="A23" s="42" t="s">
        <v>52</v>
      </c>
      <c r="B23" s="16" t="s">
        <v>22</v>
      </c>
      <c r="C23" s="17">
        <v>70000</v>
      </c>
      <c r="D23" s="18" t="s">
        <v>18</v>
      </c>
      <c r="E23" s="6">
        <v>14</v>
      </c>
      <c r="F23" s="19">
        <v>70000</v>
      </c>
      <c r="G23" s="17">
        <f t="shared" si="3"/>
        <v>16.666666666666668</v>
      </c>
      <c r="H23" s="1"/>
      <c r="I23" s="1"/>
      <c r="J23" s="1"/>
      <c r="K23" s="1"/>
    </row>
    <row r="24" spans="1:11" ht="15.75" customHeight="1">
      <c r="A24" s="28"/>
      <c r="B24" s="20" t="s">
        <v>23</v>
      </c>
      <c r="C24" s="21"/>
      <c r="D24" s="22"/>
      <c r="E24" s="23"/>
      <c r="F24" s="24">
        <f>SUM(F13:F23)</f>
        <v>991600.02</v>
      </c>
      <c r="G24" s="21">
        <v>236.1</v>
      </c>
      <c r="H24" s="4"/>
      <c r="I24" s="4"/>
      <c r="J24" s="4"/>
      <c r="K24" s="4"/>
    </row>
    <row r="25" spans="1:11" ht="15.75" customHeight="1">
      <c r="A25" s="28"/>
      <c r="B25" s="25"/>
      <c r="C25" s="26"/>
      <c r="D25" s="27"/>
      <c r="E25" s="28"/>
      <c r="F25" s="29"/>
      <c r="G25" s="26"/>
      <c r="H25" s="4"/>
      <c r="I25" s="4"/>
      <c r="J25" s="4"/>
      <c r="K25" s="4"/>
    </row>
    <row r="26" spans="1:11" ht="15.75" customHeight="1">
      <c r="A26" s="41">
        <v>2</v>
      </c>
      <c r="B26" s="14" t="s">
        <v>24</v>
      </c>
      <c r="C26" s="30"/>
      <c r="D26" s="15"/>
      <c r="E26" s="15"/>
      <c r="F26" s="31"/>
      <c r="G26" s="30"/>
      <c r="H26" s="1"/>
      <c r="I26" s="1"/>
      <c r="J26" s="1"/>
      <c r="K26" s="1"/>
    </row>
    <row r="27" spans="1:11" ht="41.25" customHeight="1">
      <c r="A27" s="42" t="s">
        <v>53</v>
      </c>
      <c r="B27" s="7" t="s">
        <v>25</v>
      </c>
      <c r="C27" s="17">
        <v>270000</v>
      </c>
      <c r="D27" s="16" t="s">
        <v>26</v>
      </c>
      <c r="E27" s="6">
        <v>1.2</v>
      </c>
      <c r="F27" s="19">
        <f>C27*E27</f>
        <v>324000</v>
      </c>
      <c r="G27" s="17">
        <f t="shared" ref="G27:G30" si="4">F27/$C$7/$C$8</f>
        <v>77.142857142857139</v>
      </c>
      <c r="H27" s="1"/>
      <c r="I27" s="1"/>
      <c r="J27" s="1"/>
      <c r="K27" s="1"/>
    </row>
    <row r="28" spans="1:11" ht="15.75" customHeight="1">
      <c r="A28" s="42" t="s">
        <v>54</v>
      </c>
      <c r="B28" s="16" t="s">
        <v>27</v>
      </c>
      <c r="C28" s="32">
        <v>300000</v>
      </c>
      <c r="D28" s="16"/>
      <c r="E28" s="6">
        <v>1.2</v>
      </c>
      <c r="F28" s="19">
        <v>360000</v>
      </c>
      <c r="G28" s="17">
        <f t="shared" si="4"/>
        <v>85.714285714285708</v>
      </c>
      <c r="H28" s="1"/>
      <c r="I28" s="1"/>
      <c r="J28" s="1"/>
      <c r="K28" s="1"/>
    </row>
    <row r="29" spans="1:11" ht="15.75" customHeight="1">
      <c r="A29" s="42" t="s">
        <v>55</v>
      </c>
      <c r="B29" s="16" t="s">
        <v>28</v>
      </c>
      <c r="C29" s="17">
        <v>20000</v>
      </c>
      <c r="D29" s="16" t="s">
        <v>29</v>
      </c>
      <c r="E29" s="6">
        <v>1.2</v>
      </c>
      <c r="F29" s="19">
        <v>24000</v>
      </c>
      <c r="G29" s="17">
        <f t="shared" si="4"/>
        <v>5.7142857142857144</v>
      </c>
      <c r="H29" s="1"/>
      <c r="I29" s="1"/>
      <c r="J29" s="1"/>
      <c r="K29" s="1"/>
    </row>
    <row r="30" spans="1:11" ht="15.75" customHeight="1">
      <c r="A30" s="42" t="s">
        <v>56</v>
      </c>
      <c r="B30" s="16" t="s">
        <v>30</v>
      </c>
      <c r="C30" s="17">
        <v>60000</v>
      </c>
      <c r="D30" s="16" t="s">
        <v>31</v>
      </c>
      <c r="E30" s="6">
        <v>1.2</v>
      </c>
      <c r="F30" s="19">
        <f>C30*E30</f>
        <v>72000</v>
      </c>
      <c r="G30" s="17">
        <f t="shared" si="4"/>
        <v>17.142857142857142</v>
      </c>
      <c r="H30" s="1"/>
      <c r="I30" s="1"/>
      <c r="J30" s="1"/>
      <c r="K30" s="1"/>
    </row>
    <row r="31" spans="1:11" ht="15.75" hidden="1" customHeight="1">
      <c r="A31" s="6"/>
      <c r="B31" s="16"/>
      <c r="C31" s="19"/>
      <c r="D31" s="16"/>
      <c r="E31" s="19"/>
      <c r="F31" s="19"/>
      <c r="G31" s="17"/>
      <c r="H31" s="1"/>
      <c r="I31" s="1"/>
      <c r="J31" s="1"/>
      <c r="K31" s="1"/>
    </row>
    <row r="32" spans="1:11" ht="15.75" hidden="1" customHeight="1">
      <c r="A32" s="6"/>
      <c r="B32" s="16"/>
      <c r="C32" s="17"/>
      <c r="D32" s="19"/>
      <c r="E32" s="6"/>
      <c r="F32" s="19"/>
      <c r="G32" s="17"/>
      <c r="H32" s="1"/>
      <c r="I32" s="1"/>
      <c r="J32" s="1"/>
      <c r="K32" s="1"/>
    </row>
    <row r="33" spans="1:11" ht="15.75" customHeight="1">
      <c r="A33" s="6"/>
      <c r="B33" s="16"/>
      <c r="C33" s="33"/>
      <c r="D33" s="33"/>
      <c r="E33" s="33"/>
      <c r="F33" s="33"/>
      <c r="G33" s="33"/>
      <c r="H33" s="1"/>
      <c r="I33" s="1"/>
      <c r="J33" s="1"/>
      <c r="K33" s="1"/>
    </row>
    <row r="34" spans="1:11" ht="15.75" customHeight="1">
      <c r="A34" s="28"/>
      <c r="B34" s="20" t="s">
        <v>32</v>
      </c>
      <c r="C34" s="21"/>
      <c r="D34" s="20"/>
      <c r="E34" s="23"/>
      <c r="F34" s="24">
        <f t="shared" ref="F34:G34" si="5">SUM(F27:F33)</f>
        <v>780000</v>
      </c>
      <c r="G34" s="21">
        <f t="shared" si="5"/>
        <v>185.71428571428569</v>
      </c>
      <c r="H34" s="4"/>
      <c r="I34" s="4"/>
      <c r="J34" s="4"/>
      <c r="K34" s="4"/>
    </row>
    <row r="35" spans="1:11" ht="15.75" customHeight="1">
      <c r="A35" s="6"/>
      <c r="B35" s="25"/>
      <c r="C35" s="26"/>
      <c r="D35" s="16"/>
      <c r="E35" s="28"/>
      <c r="F35" s="29"/>
      <c r="G35" s="26"/>
      <c r="H35" s="1"/>
      <c r="I35" s="1"/>
      <c r="J35" s="1"/>
      <c r="K35" s="1"/>
    </row>
    <row r="36" spans="1:11" ht="15.75" customHeight="1">
      <c r="A36" s="28"/>
      <c r="B36" s="20" t="s">
        <v>33</v>
      </c>
      <c r="C36" s="21"/>
      <c r="D36" s="20"/>
      <c r="E36" s="23"/>
      <c r="F36" s="24">
        <f>F24+F34</f>
        <v>1771600.02</v>
      </c>
      <c r="G36" s="21">
        <f t="shared" ref="G36:G37" si="6">F36/$C$7/$C$8</f>
        <v>421.80952857142859</v>
      </c>
      <c r="H36" s="4"/>
      <c r="I36" s="4"/>
      <c r="J36" s="4"/>
      <c r="K36" s="4"/>
    </row>
    <row r="37" spans="1:11" ht="15.75" customHeight="1">
      <c r="A37" s="43">
        <v>3</v>
      </c>
      <c r="B37" s="48" t="s">
        <v>77</v>
      </c>
      <c r="C37" s="34"/>
      <c r="D37" s="51">
        <v>0.18</v>
      </c>
      <c r="E37" s="6">
        <v>0.1</v>
      </c>
      <c r="F37" s="19">
        <v>328380</v>
      </c>
      <c r="G37" s="17">
        <f t="shared" si="6"/>
        <v>78.185714285714283</v>
      </c>
      <c r="H37" s="1"/>
      <c r="I37" s="1"/>
      <c r="J37" s="1"/>
      <c r="K37" s="1"/>
    </row>
    <row r="38" spans="1:11" ht="15.75" customHeight="1">
      <c r="A38" s="44"/>
      <c r="B38" s="23" t="s">
        <v>34</v>
      </c>
      <c r="C38" s="21"/>
      <c r="D38" s="23"/>
      <c r="E38" s="23"/>
      <c r="F38" s="24">
        <f t="shared" ref="F38:G38" si="7">F36+F37</f>
        <v>2099980.02</v>
      </c>
      <c r="G38" s="21">
        <f t="shared" si="7"/>
        <v>499.9952428571429</v>
      </c>
      <c r="H38" s="4"/>
      <c r="I38" s="4"/>
      <c r="J38" s="4"/>
      <c r="K38" s="4"/>
    </row>
    <row r="39" spans="1:11" ht="16.5" customHeight="1">
      <c r="A39" s="46"/>
      <c r="B39" s="35"/>
      <c r="C39" s="36"/>
      <c r="D39" s="35"/>
      <c r="E39" s="35"/>
      <c r="F39" s="37"/>
      <c r="G39" s="36"/>
      <c r="H39" s="4"/>
      <c r="I39" s="4"/>
      <c r="J39" s="4"/>
      <c r="K39" s="4"/>
    </row>
    <row r="40" spans="1:11" ht="15.75" customHeight="1">
      <c r="A40" s="44">
        <v>4</v>
      </c>
      <c r="B40" s="69" t="s">
        <v>35</v>
      </c>
      <c r="C40" s="58"/>
      <c r="D40" s="55"/>
      <c r="E40" s="55"/>
      <c r="F40" s="57">
        <f>C40*E40</f>
        <v>0</v>
      </c>
      <c r="G40" s="58">
        <f>F40/$C$7/$C$8</f>
        <v>0</v>
      </c>
      <c r="H40" s="4"/>
      <c r="I40" s="4"/>
      <c r="J40" s="4"/>
      <c r="K40" s="4"/>
    </row>
    <row r="41" spans="1:11" ht="0.75" customHeight="1">
      <c r="A41" s="47" t="s">
        <v>57</v>
      </c>
      <c r="B41" s="56"/>
      <c r="C41" s="56"/>
      <c r="D41" s="56"/>
      <c r="E41" s="56"/>
      <c r="F41" s="56"/>
      <c r="G41" s="56"/>
      <c r="H41" s="1"/>
      <c r="I41" s="1"/>
      <c r="J41" s="1"/>
      <c r="K41" s="1"/>
    </row>
    <row r="42" spans="1:11" ht="15.75" hidden="1" customHeight="1">
      <c r="A42" s="43"/>
      <c r="B42" s="56"/>
      <c r="C42" s="56"/>
      <c r="D42" s="56"/>
      <c r="E42" s="56"/>
      <c r="F42" s="56"/>
      <c r="G42" s="56"/>
      <c r="H42" s="1"/>
      <c r="I42" s="1"/>
      <c r="J42" s="1"/>
      <c r="K42" s="1"/>
    </row>
    <row r="43" spans="1:11" ht="15.75" hidden="1" customHeight="1">
      <c r="A43" s="43"/>
      <c r="B43" s="56"/>
      <c r="C43" s="56"/>
      <c r="D43" s="56"/>
      <c r="E43" s="56"/>
      <c r="F43" s="56"/>
      <c r="G43" s="56"/>
      <c r="H43" s="1"/>
      <c r="I43" s="1"/>
      <c r="J43" s="1"/>
      <c r="K43" s="1"/>
    </row>
    <row r="44" spans="1:11" ht="15.75" customHeight="1">
      <c r="A44" s="45" t="s">
        <v>57</v>
      </c>
      <c r="B44" s="6" t="s">
        <v>36</v>
      </c>
      <c r="C44" s="17">
        <v>350000</v>
      </c>
      <c r="D44" s="6"/>
      <c r="E44" s="6">
        <v>1</v>
      </c>
      <c r="F44" s="19">
        <f t="shared" ref="F44:F46" si="8">C44</f>
        <v>350000</v>
      </c>
      <c r="G44" s="17">
        <f>C44/C7</f>
        <v>1166.6666666666667</v>
      </c>
      <c r="H44" s="1"/>
      <c r="I44" s="1"/>
      <c r="J44" s="1"/>
      <c r="K44" s="1"/>
    </row>
    <row r="45" spans="1:11" ht="15.75" customHeight="1">
      <c r="A45" s="45" t="s">
        <v>58</v>
      </c>
      <c r="B45" s="6" t="s">
        <v>37</v>
      </c>
      <c r="C45" s="17">
        <v>60000</v>
      </c>
      <c r="D45" s="6"/>
      <c r="E45" s="6">
        <v>1</v>
      </c>
      <c r="F45" s="19">
        <f t="shared" si="8"/>
        <v>60000</v>
      </c>
      <c r="G45" s="17">
        <f>C45/C7</f>
        <v>200</v>
      </c>
      <c r="H45" s="1"/>
      <c r="I45" s="1"/>
      <c r="J45" s="1"/>
      <c r="K45" s="1"/>
    </row>
    <row r="46" spans="1:11" ht="15.75" customHeight="1">
      <c r="A46" s="45" t="s">
        <v>59</v>
      </c>
      <c r="B46" s="6" t="s">
        <v>38</v>
      </c>
      <c r="C46" s="17">
        <v>20000</v>
      </c>
      <c r="D46" s="6"/>
      <c r="E46" s="6">
        <v>1</v>
      </c>
      <c r="F46" s="19">
        <f t="shared" si="8"/>
        <v>20000</v>
      </c>
      <c r="G46" s="17">
        <f>C46/C7</f>
        <v>66.666666666666671</v>
      </c>
      <c r="H46" s="1"/>
      <c r="I46" s="1"/>
      <c r="J46" s="1"/>
      <c r="K46" s="1"/>
    </row>
    <row r="47" spans="1:11" ht="15.75" customHeight="1">
      <c r="A47" s="45" t="s">
        <v>60</v>
      </c>
      <c r="B47" s="6" t="s">
        <v>39</v>
      </c>
      <c r="C47" s="17">
        <v>10000</v>
      </c>
      <c r="D47" s="6"/>
      <c r="E47" s="6">
        <v>2</v>
      </c>
      <c r="F47" s="19">
        <f>C47*E47</f>
        <v>20000</v>
      </c>
      <c r="G47" s="17">
        <f>F47/C7</f>
        <v>66.666666666666671</v>
      </c>
      <c r="H47" s="1"/>
      <c r="I47" s="1"/>
      <c r="J47" s="1"/>
      <c r="K47" s="1"/>
    </row>
    <row r="48" spans="1:11" ht="15.75" customHeight="1">
      <c r="A48" s="53" t="s">
        <v>85</v>
      </c>
      <c r="B48" s="6" t="s">
        <v>87</v>
      </c>
      <c r="C48" s="17">
        <v>70000</v>
      </c>
      <c r="D48" s="6"/>
      <c r="E48" s="6">
        <v>1</v>
      </c>
      <c r="F48" s="19">
        <v>70000</v>
      </c>
      <c r="G48" s="17">
        <v>233.33</v>
      </c>
      <c r="H48" s="1"/>
      <c r="I48" s="1"/>
      <c r="J48" s="1"/>
      <c r="K48" s="1"/>
    </row>
    <row r="49" spans="1:11" ht="15.75" customHeight="1">
      <c r="A49" s="53" t="s">
        <v>86</v>
      </c>
      <c r="B49" s="6" t="s">
        <v>88</v>
      </c>
      <c r="C49" s="17">
        <v>50000</v>
      </c>
      <c r="D49" s="6"/>
      <c r="E49" s="6">
        <v>1</v>
      </c>
      <c r="F49" s="19">
        <v>50000</v>
      </c>
      <c r="G49" s="17">
        <v>166.67</v>
      </c>
      <c r="H49" s="1"/>
      <c r="I49" s="1"/>
      <c r="J49" s="1"/>
      <c r="K49" s="1"/>
    </row>
    <row r="50" spans="1:11" ht="15.75" customHeight="1">
      <c r="A50" s="6"/>
      <c r="B50" s="6" t="s">
        <v>40</v>
      </c>
      <c r="C50" s="17"/>
      <c r="D50" s="6"/>
      <c r="E50" s="6"/>
      <c r="F50" s="19">
        <v>570000</v>
      </c>
      <c r="G50" s="17">
        <f>F50/C7</f>
        <v>1900</v>
      </c>
      <c r="H50" s="1"/>
      <c r="I50" s="1"/>
      <c r="J50" s="1"/>
      <c r="K50" s="1"/>
    </row>
    <row r="51" spans="1:11" ht="15.75" customHeight="1">
      <c r="A51" s="1"/>
      <c r="B51" s="70"/>
      <c r="C51" s="70"/>
      <c r="D51" s="70"/>
      <c r="E51" s="70"/>
      <c r="F51" s="70"/>
      <c r="G51" s="70"/>
      <c r="H51" s="1"/>
      <c r="I51" s="1"/>
      <c r="J51" s="1"/>
      <c r="K51" s="1"/>
    </row>
    <row r="52" spans="1:11" ht="9" hidden="1" customHeight="1">
      <c r="A52" s="1"/>
      <c r="B52" s="56"/>
      <c r="C52" s="56"/>
      <c r="D52" s="56"/>
      <c r="E52" s="56"/>
      <c r="F52" s="56"/>
      <c r="G52" s="56"/>
      <c r="H52" s="1"/>
      <c r="I52" s="1"/>
      <c r="J52" s="1"/>
      <c r="K52" s="1"/>
    </row>
    <row r="53" spans="1:11" ht="15.75" hidden="1" customHeight="1">
      <c r="A53" s="1"/>
      <c r="B53" s="56"/>
      <c r="C53" s="56"/>
      <c r="D53" s="56"/>
      <c r="E53" s="56"/>
      <c r="F53" s="56"/>
      <c r="G53" s="56"/>
      <c r="H53" s="1"/>
      <c r="I53" s="1"/>
      <c r="J53" s="1"/>
      <c r="K53" s="1"/>
    </row>
    <row r="54" spans="1:11" ht="15.75" hidden="1" customHeight="1">
      <c r="A54" s="1"/>
      <c r="B54" s="56"/>
      <c r="C54" s="56"/>
      <c r="D54" s="56"/>
      <c r="E54" s="56"/>
      <c r="F54" s="56"/>
      <c r="G54" s="56"/>
      <c r="H54" s="1"/>
      <c r="I54" s="1"/>
      <c r="J54" s="1"/>
      <c r="K54" s="1"/>
    </row>
    <row r="55" spans="1:11" ht="15.75" hidden="1" customHeight="1">
      <c r="A55" s="1"/>
      <c r="B55" s="56"/>
      <c r="C55" s="56"/>
      <c r="D55" s="56"/>
      <c r="E55" s="56"/>
      <c r="F55" s="56"/>
      <c r="G55" s="56"/>
      <c r="H55" s="1"/>
      <c r="I55" s="1"/>
      <c r="J55" s="1"/>
      <c r="K55" s="1"/>
    </row>
    <row r="56" spans="1:11" ht="15.75" hidden="1" customHeight="1">
      <c r="A56" s="1"/>
      <c r="B56" s="56"/>
      <c r="C56" s="56"/>
      <c r="D56" s="56"/>
      <c r="E56" s="56"/>
      <c r="F56" s="56"/>
      <c r="G56" s="56"/>
      <c r="H56" s="1"/>
      <c r="I56" s="1"/>
      <c r="J56" s="1"/>
      <c r="K56" s="1"/>
    </row>
    <row r="57" spans="1:11" ht="15.75" hidden="1" customHeight="1">
      <c r="A57" s="1"/>
      <c r="B57" s="56"/>
      <c r="C57" s="56"/>
      <c r="D57" s="56"/>
      <c r="E57" s="56"/>
      <c r="F57" s="56"/>
      <c r="G57" s="56"/>
      <c r="H57" s="1"/>
      <c r="I57" s="1"/>
      <c r="J57" s="1"/>
      <c r="K57" s="1"/>
    </row>
    <row r="58" spans="1:11" ht="15.75" customHeight="1">
      <c r="A58" s="4"/>
      <c r="B58" s="84" t="s">
        <v>41</v>
      </c>
      <c r="C58" s="84"/>
      <c r="D58" s="84"/>
      <c r="E58" s="84"/>
      <c r="F58" s="85"/>
      <c r="G58" s="85">
        <v>500</v>
      </c>
      <c r="H58" s="4"/>
      <c r="I58" s="4"/>
      <c r="J58" s="4"/>
      <c r="K58" s="4"/>
    </row>
    <row r="59" spans="1:11" ht="15.75" customHeight="1">
      <c r="A59" s="4"/>
      <c r="B59" s="86"/>
      <c r="C59" s="86"/>
      <c r="D59" s="86"/>
      <c r="E59" s="86"/>
      <c r="F59" s="87"/>
      <c r="G59" s="87"/>
      <c r="H59" s="4"/>
      <c r="I59" s="4"/>
      <c r="J59" s="4"/>
      <c r="K59" s="4"/>
    </row>
    <row r="60" spans="1:11" ht="15.75" customHeight="1">
      <c r="A60" s="4"/>
      <c r="B60" s="84" t="s">
        <v>42</v>
      </c>
      <c r="C60" s="84"/>
      <c r="D60" s="84"/>
      <c r="E60" s="84"/>
      <c r="F60" s="85"/>
      <c r="G60" s="85">
        <f>G50</f>
        <v>1900</v>
      </c>
      <c r="H60" s="4"/>
      <c r="I60" s="4"/>
      <c r="J60" s="4"/>
      <c r="K60" s="4"/>
    </row>
    <row r="61" spans="1:11" ht="15.75" customHeight="1">
      <c r="A61" s="4"/>
      <c r="B61" s="88" t="s">
        <v>89</v>
      </c>
      <c r="C61" s="88"/>
      <c r="D61" s="88"/>
      <c r="E61" s="88"/>
      <c r="F61" s="88"/>
      <c r="G61" s="88"/>
      <c r="H61" s="4"/>
      <c r="I61" s="4"/>
      <c r="J61" s="4"/>
      <c r="K61" s="4"/>
    </row>
    <row r="62" spans="1:11" ht="28.5" customHeight="1">
      <c r="A62" s="4"/>
      <c r="B62" s="89"/>
      <c r="C62" s="89"/>
      <c r="D62" s="89"/>
      <c r="E62" s="89"/>
      <c r="F62" s="89"/>
      <c r="G62" s="89"/>
      <c r="H62" s="4"/>
      <c r="I62" s="4"/>
      <c r="J62" s="4"/>
      <c r="K62" s="4"/>
    </row>
    <row r="63" spans="1:11" ht="15.75" customHeight="1" thickBot="1">
      <c r="A63" s="4"/>
      <c r="B63" s="38"/>
      <c r="C63" s="39"/>
      <c r="D63" s="38"/>
      <c r="E63" s="38"/>
      <c r="F63" s="39"/>
      <c r="G63" s="39"/>
      <c r="H63" s="4"/>
      <c r="I63" s="4"/>
      <c r="J63" s="4"/>
      <c r="K63" s="4"/>
    </row>
    <row r="64" spans="1:11" ht="193.5" customHeight="1" thickBot="1">
      <c r="A64" s="1"/>
      <c r="B64" s="62" t="s">
        <v>44</v>
      </c>
      <c r="C64" s="63"/>
      <c r="D64" s="63"/>
      <c r="E64" s="63"/>
      <c r="F64" s="63"/>
      <c r="G64" s="64"/>
      <c r="H64" s="1"/>
      <c r="I64" s="1"/>
      <c r="J64" s="1"/>
      <c r="K64" s="1"/>
    </row>
    <row r="65" spans="1:11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1:11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1" ht="34.5" customHeight="1">
      <c r="A67" s="1"/>
      <c r="B67" s="48" t="s">
        <v>61</v>
      </c>
      <c r="C67" s="65" t="s">
        <v>62</v>
      </c>
      <c r="D67" s="66"/>
      <c r="E67" s="66"/>
      <c r="F67" s="66"/>
      <c r="G67" s="66"/>
      <c r="H67" s="1"/>
      <c r="I67" s="1"/>
      <c r="J67" s="1"/>
      <c r="K67" s="1"/>
    </row>
    <row r="68" spans="1:11" ht="15.75" customHeight="1">
      <c r="A68" s="1"/>
      <c r="B68" s="40" t="s">
        <v>63</v>
      </c>
      <c r="C68" s="67" t="s">
        <v>68</v>
      </c>
      <c r="D68" s="67"/>
      <c r="E68" s="67"/>
      <c r="F68" s="67"/>
      <c r="G68" s="67"/>
      <c r="H68" s="1"/>
      <c r="I68" s="1"/>
      <c r="J68" s="1"/>
      <c r="K68" s="1"/>
    </row>
    <row r="69" spans="1:11" ht="15.75" customHeight="1">
      <c r="A69" s="1"/>
      <c r="B69" s="40" t="s">
        <v>64</v>
      </c>
      <c r="C69" s="67" t="s">
        <v>91</v>
      </c>
      <c r="D69" s="67"/>
      <c r="E69" s="67"/>
      <c r="F69" s="67"/>
      <c r="G69" s="67"/>
      <c r="H69" s="1"/>
      <c r="I69" s="1"/>
      <c r="J69" s="1"/>
      <c r="K69" s="1"/>
    </row>
    <row r="70" spans="1:11" ht="30.75" customHeight="1">
      <c r="A70" s="1"/>
      <c r="B70" s="49" t="s">
        <v>65</v>
      </c>
      <c r="C70" s="80" t="s">
        <v>68</v>
      </c>
      <c r="D70" s="81"/>
      <c r="E70" s="81"/>
      <c r="F70" s="81"/>
      <c r="G70" s="81"/>
      <c r="H70" s="1"/>
      <c r="I70" s="1"/>
      <c r="J70" s="1"/>
      <c r="K70" s="1"/>
    </row>
    <row r="71" spans="1:11" ht="31.5" customHeight="1">
      <c r="A71" s="1"/>
      <c r="B71" s="49" t="s">
        <v>66</v>
      </c>
      <c r="C71" s="80" t="s">
        <v>92</v>
      </c>
      <c r="D71" s="81"/>
      <c r="E71" s="81"/>
      <c r="F71" s="81"/>
      <c r="G71" s="81"/>
      <c r="H71" s="1"/>
      <c r="I71" s="1"/>
      <c r="J71" s="1"/>
      <c r="K71" s="1"/>
    </row>
    <row r="72" spans="1:11" ht="47.25" customHeight="1">
      <c r="A72" s="1"/>
      <c r="B72" s="50" t="s">
        <v>67</v>
      </c>
      <c r="C72" s="76" t="s">
        <v>69</v>
      </c>
      <c r="D72" s="82"/>
      <c r="E72" s="82"/>
      <c r="F72" s="82"/>
      <c r="G72" s="83"/>
      <c r="H72" s="1"/>
      <c r="I72" s="1"/>
      <c r="J72" s="1"/>
      <c r="K72" s="1"/>
    </row>
    <row r="73" spans="1:11" ht="51.75" customHeight="1">
      <c r="A73" s="1"/>
      <c r="B73" s="49" t="s">
        <v>72</v>
      </c>
      <c r="C73" s="76" t="s">
        <v>71</v>
      </c>
      <c r="D73" s="77"/>
      <c r="E73" s="77"/>
      <c r="F73" s="77"/>
      <c r="G73" s="78"/>
      <c r="H73" s="1"/>
      <c r="I73" s="1"/>
      <c r="J73" s="1"/>
      <c r="K73" s="1"/>
    </row>
    <row r="74" spans="1:11" ht="30.75" customHeight="1">
      <c r="A74" s="1"/>
      <c r="B74" s="48" t="s">
        <v>94</v>
      </c>
      <c r="C74" s="73" t="s">
        <v>70</v>
      </c>
      <c r="D74" s="74"/>
      <c r="E74" s="74"/>
      <c r="F74" s="74"/>
      <c r="G74" s="75"/>
      <c r="H74" s="1"/>
      <c r="I74" s="1"/>
      <c r="J74" s="1"/>
      <c r="K74" s="1"/>
    </row>
    <row r="75" spans="1:11" ht="49.5" customHeight="1">
      <c r="A75" s="1"/>
      <c r="B75" s="49" t="s">
        <v>73</v>
      </c>
      <c r="C75" s="76" t="s">
        <v>71</v>
      </c>
      <c r="D75" s="77"/>
      <c r="E75" s="77"/>
      <c r="F75" s="77"/>
      <c r="G75" s="78"/>
      <c r="H75" s="1"/>
      <c r="I75" s="1"/>
      <c r="J75" s="1"/>
      <c r="K75" s="1"/>
    </row>
    <row r="76" spans="1:11" ht="32.25" customHeight="1">
      <c r="A76" s="1"/>
      <c r="B76" s="48" t="s">
        <v>95</v>
      </c>
      <c r="C76" s="73" t="s">
        <v>70</v>
      </c>
      <c r="D76" s="74"/>
      <c r="E76" s="74"/>
      <c r="F76" s="74"/>
      <c r="G76" s="75"/>
      <c r="H76" s="1"/>
      <c r="I76" s="1"/>
      <c r="J76" s="1"/>
      <c r="K76" s="1"/>
    </row>
    <row r="77" spans="1:11" ht="15.75" customHeight="1">
      <c r="A77" s="1"/>
      <c r="B77" s="40" t="s">
        <v>74</v>
      </c>
      <c r="C77" s="67" t="s">
        <v>93</v>
      </c>
      <c r="D77" s="79"/>
      <c r="E77" s="79"/>
      <c r="F77" s="79"/>
      <c r="G77" s="79"/>
      <c r="H77" s="1"/>
      <c r="I77" s="1"/>
      <c r="J77" s="1"/>
      <c r="K77" s="1"/>
    </row>
    <row r="78" spans="1:11" ht="30.75" customHeight="1">
      <c r="A78" s="1"/>
      <c r="B78" s="48" t="s">
        <v>75</v>
      </c>
      <c r="C78" s="73" t="s">
        <v>93</v>
      </c>
      <c r="D78" s="74"/>
      <c r="E78" s="74"/>
      <c r="F78" s="74"/>
      <c r="G78" s="75"/>
      <c r="H78" s="1"/>
      <c r="I78" s="1"/>
      <c r="J78" s="1"/>
      <c r="K78" s="1"/>
    </row>
    <row r="79" spans="1:11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1:11" ht="30.75" customHeight="1">
      <c r="A80" s="1"/>
      <c r="B80" s="60" t="s">
        <v>76</v>
      </c>
      <c r="C80" s="60"/>
      <c r="D80" s="60"/>
      <c r="E80" s="60"/>
      <c r="F80" s="60"/>
      <c r="G80" s="60"/>
      <c r="H80" s="1"/>
      <c r="I80" s="1"/>
      <c r="J80" s="1"/>
      <c r="K80" s="1"/>
    </row>
    <row r="81" spans="1:11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1:11" ht="15.75" customHeight="1">
      <c r="A82" s="1"/>
      <c r="B82" s="1" t="s">
        <v>78</v>
      </c>
      <c r="C82" s="1"/>
      <c r="D82" s="1"/>
      <c r="E82" s="1"/>
      <c r="F82" s="1"/>
      <c r="G82" s="1"/>
      <c r="H82" s="1"/>
      <c r="I82" s="1"/>
      <c r="J82" s="1"/>
      <c r="K82" s="1"/>
    </row>
    <row r="83" spans="1:11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1:11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1:11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1:11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1:11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1:11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1:11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1:11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1:11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1:11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1:11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1:11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1:11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1:11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1:11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</row>
    <row r="98" spans="1:11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</row>
    <row r="99" spans="1:11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</row>
    <row r="100" spans="1:11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</row>
    <row r="101" spans="1:11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</row>
    <row r="102" spans="1:11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</row>
    <row r="103" spans="1:11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</row>
    <row r="104" spans="1:11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</row>
    <row r="105" spans="1:11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</row>
    <row r="106" spans="1:11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</row>
  </sheetData>
  <mergeCells count="32">
    <mergeCell ref="B80:G80"/>
    <mergeCell ref="B61:G62"/>
    <mergeCell ref="C74:G74"/>
    <mergeCell ref="C75:G75"/>
    <mergeCell ref="C76:G76"/>
    <mergeCell ref="C77:G77"/>
    <mergeCell ref="C78:G78"/>
    <mergeCell ref="C69:G69"/>
    <mergeCell ref="C70:G70"/>
    <mergeCell ref="C71:G71"/>
    <mergeCell ref="C72:G72"/>
    <mergeCell ref="C73:G73"/>
    <mergeCell ref="C2:G2"/>
    <mergeCell ref="B64:G64"/>
    <mergeCell ref="C67:G67"/>
    <mergeCell ref="C68:G68"/>
    <mergeCell ref="B16:B17"/>
    <mergeCell ref="B40:B43"/>
    <mergeCell ref="C51:C57"/>
    <mergeCell ref="C40:C43"/>
    <mergeCell ref="C9:F9"/>
    <mergeCell ref="D51:D57"/>
    <mergeCell ref="E51:E57"/>
    <mergeCell ref="F51:F57"/>
    <mergeCell ref="G51:G57"/>
    <mergeCell ref="B51:B57"/>
    <mergeCell ref="E16:E17"/>
    <mergeCell ref="D40:D43"/>
    <mergeCell ref="E40:E43"/>
    <mergeCell ref="F40:F43"/>
    <mergeCell ref="G40:G43"/>
    <mergeCell ref="B3:G3"/>
  </mergeCells>
  <pageMargins left="0.23611111111111099" right="0.23611111111111099" top="0.28999999999999998" bottom="0.74791666666666701" header="0" footer="0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33</TotalTime>
  <Application>LibreOffice/6.0.3.2$Windows_x86 LibreOffice_project/8f48d515416608e3a835360314dac7e47fd0b821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Лист1</vt:lpstr>
      <vt:lpstr>Лист1!Print_Titles_0</vt:lpstr>
      <vt:lpstr>Лист1!Print_Titles_0_0</vt:lpstr>
      <vt:lpstr>Лист1!Print_Titles_0_0_0</vt:lpstr>
      <vt:lpstr>Лист1!Print_Titles_0_0_0_0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Microlab</cp:lastModifiedBy>
  <cp:revision>7</cp:revision>
  <cp:lastPrinted>2019-09-28T17:49:47Z</cp:lastPrinted>
  <dcterms:created xsi:type="dcterms:W3CDTF">2018-10-17T18:46:19Z</dcterms:created>
  <dcterms:modified xsi:type="dcterms:W3CDTF">2019-09-28T17:54:18Z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SPecialiST RePack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